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ppendix 2" sheetId="1" r:id="rId4"/>
  </sheets>
</workbook>
</file>

<file path=xl/sharedStrings.xml><?xml version="1.0" encoding="utf-8"?>
<sst xmlns="http://schemas.openxmlformats.org/spreadsheetml/2006/main" uniqueCount="342">
  <si>
    <t>Appendix 2. Dates from Danish dolmens and earthen long barrows</t>
  </si>
  <si>
    <r>
      <rPr>
        <sz val="11"/>
        <color indexed="8"/>
        <rFont val="Calibri"/>
      </rPr>
      <t xml:space="preserve">FoF no refers to site number in the Danish sites and monuments database, Fund og Fortidsminder, http://www.dkconline.dk. AUD = Arkæologiske Udgravninger i Danmark (yearbook, Copenhagen). </t>
    </r>
    <r>
      <rPr>
        <u val="single"/>
        <sz val="11"/>
        <color indexed="11"/>
        <rFont val="Calibri"/>
      </rPr>
      <t>https://slks.dk/arkaeologi/arkaeologiske-udgravninger-i-danmark-aud-1984-2005</t>
    </r>
  </si>
  <si>
    <t>PMD=Bröste et al 1956, Prehistoric Man in Denmark.</t>
  </si>
  <si>
    <t>taq=terminus ante quem, tpq=terminus post quem, cont=contemporary</t>
  </si>
  <si>
    <r>
      <rPr>
        <sz val="11"/>
        <color indexed="8"/>
        <rFont val="Calibri"/>
      </rPr>
      <t>Reservoir correction calculated for human bone samples with known δ13C, using the reservoir age of 273±18 years and the endpoints -21 ‰ (terrestrial) and -11 ‰ (marine). Reservoir correction for shells set to 273 years (Fischer/Olsen 2021).</t>
    </r>
  </si>
  <si>
    <t>Calibrated dates have been calculated from reservoir corrected dates</t>
  </si>
  <si>
    <t>NEO# refers to sample number at Geogenetics, Copenhagen, see also Allentoft et al. 2022</t>
  </si>
  <si>
    <t>Sitename</t>
  </si>
  <si>
    <t>FoF no</t>
  </si>
  <si>
    <t>Longitude</t>
  </si>
  <si>
    <t>Latitude</t>
  </si>
  <si>
    <t>Region</t>
  </si>
  <si>
    <t>Site type</t>
  </si>
  <si>
    <t>Chamber type</t>
  </si>
  <si>
    <t>Context</t>
  </si>
  <si>
    <t>Relation</t>
  </si>
  <si>
    <t>Material</t>
  </si>
  <si>
    <t>Description</t>
  </si>
  <si>
    <t>Lab no</t>
  </si>
  <si>
    <t>BP uncal</t>
  </si>
  <si>
    <t>1s</t>
  </si>
  <si>
    <t xml:space="preserve">Res corr </t>
  </si>
  <si>
    <t>Res corr BP</t>
  </si>
  <si>
    <t>cal BC from (95.4%)</t>
  </si>
  <si>
    <t>cal BC to (95.4%)</t>
  </si>
  <si>
    <r>
      <rPr>
        <b val="1"/>
        <sz val="11"/>
        <color indexed="8"/>
        <rFont val="Calibri"/>
      </rPr>
      <t>δ13Cams</t>
    </r>
  </si>
  <si>
    <r>
      <rPr>
        <b val="1"/>
        <sz val="11"/>
        <color indexed="8"/>
        <rFont val="Calibri"/>
      </rPr>
      <t>δ13Cdiet</t>
    </r>
  </si>
  <si>
    <r>
      <rPr>
        <b val="1"/>
        <sz val="11"/>
        <color indexed="8"/>
        <rFont val="Calibri"/>
      </rPr>
      <t>δ15Ndiet</t>
    </r>
  </si>
  <si>
    <t>C:N</t>
  </si>
  <si>
    <t>NEO#</t>
  </si>
  <si>
    <t>Literature</t>
  </si>
  <si>
    <t>Comment</t>
  </si>
  <si>
    <r>
      <rPr>
        <sz val="11"/>
        <color indexed="8"/>
        <rFont val="Calibri"/>
      </rPr>
      <t>Barkær</t>
    </r>
  </si>
  <si>
    <t>140203-27</t>
  </si>
  <si>
    <t>Jutland</t>
  </si>
  <si>
    <t>Long barrow</t>
  </si>
  <si>
    <t>building remains</t>
  </si>
  <si>
    <t>nd</t>
  </si>
  <si>
    <t>Charcoal</t>
  </si>
  <si>
    <t>Quercus sp</t>
  </si>
  <si>
    <t>K-1007</t>
  </si>
  <si>
    <t>Liversage 1992</t>
  </si>
  <si>
    <t>hearth</t>
  </si>
  <si>
    <t>K-1008</t>
  </si>
  <si>
    <t>postholes below mound</t>
  </si>
  <si>
    <t>tpq</t>
  </si>
  <si>
    <t>mixed pieces, Pinus</t>
  </si>
  <si>
    <t>K-3053</t>
  </si>
  <si>
    <t>mixed pieces, Quercus</t>
  </si>
  <si>
    <t>K-3054</t>
  </si>
  <si>
    <t>settlement layer below mound</t>
  </si>
  <si>
    <t>Shells</t>
  </si>
  <si>
    <t>Oysters</t>
  </si>
  <si>
    <t>K-2634</t>
  </si>
  <si>
    <t>K-2633</t>
  </si>
  <si>
    <t>Mussles</t>
  </si>
  <si>
    <t>K-2635</t>
  </si>
  <si>
    <t>K-2636</t>
  </si>
  <si>
    <t>Bjørnsholm</t>
  </si>
  <si>
    <t>120710-123</t>
  </si>
  <si>
    <t>facade trench, bottom of post hole</t>
  </si>
  <si>
    <t>cont</t>
  </si>
  <si>
    <t>AAR-968</t>
  </si>
  <si>
    <t>AUD 1992, 300</t>
  </si>
  <si>
    <t>facade trench, post hole</t>
  </si>
  <si>
    <t>AAR-802</t>
  </si>
  <si>
    <t>AUD 1991, 254; Andersen/Johansen 1992</t>
  </si>
  <si>
    <t>facade trench, upper fill</t>
  </si>
  <si>
    <t>taq</t>
  </si>
  <si>
    <t>Alnus</t>
  </si>
  <si>
    <t>AAR-803</t>
  </si>
  <si>
    <r>
      <rPr>
        <sz val="11"/>
        <color indexed="8"/>
        <rFont val="Calibri"/>
      </rPr>
      <t>Bygholm Nørremark</t>
    </r>
  </si>
  <si>
    <t>170403-128</t>
  </si>
  <si>
    <t>CV, pit postdating posthole in house around single grave and predating barrow</t>
  </si>
  <si>
    <t>K-3474</t>
  </si>
  <si>
    <r>
      <rPr>
        <sz val="11"/>
        <color indexed="8"/>
        <rFont val="Calibri"/>
      </rPr>
      <t>Sørensen 2014</t>
    </r>
  </si>
  <si>
    <t>from eastern facade</t>
  </si>
  <si>
    <t>cont?</t>
  </si>
  <si>
    <t>K-3473</t>
  </si>
  <si>
    <t>Rønne 1979; Nielsen 1984; Sørensen 2014</t>
  </si>
  <si>
    <t>grave D individual I</t>
  </si>
  <si>
    <t>Tooth</t>
  </si>
  <si>
    <t>Loose premolar</t>
  </si>
  <si>
    <t>UBA-38227</t>
  </si>
  <si>
    <t>NEO564</t>
  </si>
  <si>
    <t>This study</t>
  </si>
  <si>
    <t>grave D individual II</t>
  </si>
  <si>
    <t>Loose molar</t>
  </si>
  <si>
    <t>UBA-37881</t>
  </si>
  <si>
    <t>NEO565</t>
  </si>
  <si>
    <t>Esbenshøj</t>
  </si>
  <si>
    <t xml:space="preserve">110409-68 </t>
  </si>
  <si>
    <t>Dolmen</t>
  </si>
  <si>
    <t>IV</t>
  </si>
  <si>
    <t>+4</t>
  </si>
  <si>
    <t>AAR-22190</t>
  </si>
  <si>
    <t>failed</t>
  </si>
  <si>
    <t>NEO937</t>
  </si>
  <si>
    <t>Allentoft et al 2022</t>
  </si>
  <si>
    <t>Isotopes failed</t>
  </si>
  <si>
    <r>
      <rPr>
        <sz val="11"/>
        <color indexed="8"/>
        <rFont val="Calibri"/>
      </rPr>
      <t>Grøfte</t>
    </r>
  </si>
  <si>
    <t>040306-3</t>
  </si>
  <si>
    <t>Zealand</t>
  </si>
  <si>
    <t>Long dolmen</t>
  </si>
  <si>
    <t>I</t>
  </si>
  <si>
    <t>chamber A</t>
  </si>
  <si>
    <t>-5</t>
  </si>
  <si>
    <t>UBA-38228</t>
  </si>
  <si>
    <t>NEO571</t>
  </si>
  <si>
    <t>chamber B</t>
  </si>
  <si>
    <t>Bone</t>
  </si>
  <si>
    <t>Pars petrosa</t>
  </si>
  <si>
    <t>UBA-40437</t>
  </si>
  <si>
    <t>NEO572</t>
  </si>
  <si>
    <t>Hejring</t>
  </si>
  <si>
    <t>130906-101</t>
  </si>
  <si>
    <t>charred planks in Konens høj type burial</t>
  </si>
  <si>
    <t>K-2396</t>
  </si>
  <si>
    <t>Madsen 1979; Persson/Sjögren 1996</t>
  </si>
  <si>
    <t>K-2397</t>
  </si>
  <si>
    <t>K-2394</t>
  </si>
  <si>
    <t>K-2395</t>
  </si>
  <si>
    <t>combined date: 4603+-51 bp, 3617-3106 BC</t>
  </si>
  <si>
    <r>
      <rPr>
        <sz val="11"/>
        <color indexed="8"/>
        <rFont val="Calibri"/>
      </rPr>
      <t>Højensvej høj 7</t>
    </r>
  </si>
  <si>
    <t>090504-28</t>
  </si>
  <si>
    <t>Funen</t>
  </si>
  <si>
    <t>A7250, pit below mound</t>
  </si>
  <si>
    <t>Corylus Avellana shell</t>
  </si>
  <si>
    <t>Poz-28068</t>
  </si>
  <si>
    <t>Beck 2013</t>
  </si>
  <si>
    <t>K7001,  facade palissade phase 1</t>
  </si>
  <si>
    <t>Betula</t>
  </si>
  <si>
    <t>Poz-28065</t>
  </si>
  <si>
    <t>K7001,  facade palissade phase 2</t>
  </si>
  <si>
    <t>Poz-28066</t>
  </si>
  <si>
    <t>K7001, facade palissade phase 3</t>
  </si>
  <si>
    <t>Poz-28067</t>
  </si>
  <si>
    <t>K7002, post in E gable of grave</t>
  </si>
  <si>
    <t>Quercus</t>
  </si>
  <si>
    <t>Poz-28070</t>
  </si>
  <si>
    <t>Acer/Prunus</t>
  </si>
  <si>
    <t>Poz-28069</t>
  </si>
  <si>
    <t>K7002, post in W gable of grave</t>
  </si>
  <si>
    <t>Poz-28071</t>
  </si>
  <si>
    <t>K7005, bottom of grave</t>
  </si>
  <si>
    <t>Poz-28075</t>
  </si>
  <si>
    <t>K7005, western gable in grave</t>
  </si>
  <si>
    <t>Decidous</t>
  </si>
  <si>
    <t>Poz-28074</t>
  </si>
  <si>
    <t>Poz-28072</t>
  </si>
  <si>
    <t>Kellerød</t>
  </si>
  <si>
    <t>040513-1</t>
  </si>
  <si>
    <t>in chamber, PMD 6</t>
  </si>
  <si>
    <t>Mandible</t>
  </si>
  <si>
    <t>OxA-39594</t>
  </si>
  <si>
    <t>UBA no number</t>
  </si>
  <si>
    <t>NEO796</t>
  </si>
  <si>
    <t>isotopes only</t>
  </si>
  <si>
    <t>Tibia+other long bone</t>
  </si>
  <si>
    <t>K-3515</t>
  </si>
  <si>
    <t>Nielsen 1984</t>
  </si>
  <si>
    <r>
      <rPr>
        <sz val="11"/>
        <color indexed="8"/>
        <rFont val="Calibri"/>
      </rPr>
      <t>Klokkehøj</t>
    </r>
  </si>
  <si>
    <t>090412-2</t>
  </si>
  <si>
    <t>Fyn</t>
  </si>
  <si>
    <t>III</t>
  </si>
  <si>
    <t>bone heap I</t>
  </si>
  <si>
    <t>Femur</t>
  </si>
  <si>
    <t>K-3012</t>
  </si>
  <si>
    <t>Thorsen 1981</t>
  </si>
  <si>
    <t>bone heap II</t>
  </si>
  <si>
    <t>K-3013</t>
  </si>
  <si>
    <t>bone heap III</t>
  </si>
  <si>
    <t>K-3014</t>
  </si>
  <si>
    <t>F53-714, QØ, primary burial</t>
  </si>
  <si>
    <t>UBA-37888</t>
  </si>
  <si>
    <t>NEO727</t>
  </si>
  <si>
    <t>costae+hip bones</t>
  </si>
  <si>
    <t>K-2954</t>
  </si>
  <si>
    <t>F53-714, RL</t>
  </si>
  <si>
    <t>-4/-5</t>
  </si>
  <si>
    <t>UBA-37889</t>
  </si>
  <si>
    <t>NEO729</t>
  </si>
  <si>
    <t>GA, bone heap III</t>
  </si>
  <si>
    <t>Pars petrosa sin</t>
  </si>
  <si>
    <t>UBA-35707</t>
  </si>
  <si>
    <t>NEO579</t>
  </si>
  <si>
    <t>MH, bone heap III</t>
  </si>
  <si>
    <t>UBA-35709</t>
  </si>
  <si>
    <t>NEO581</t>
  </si>
  <si>
    <t>QK</t>
  </si>
  <si>
    <t>UBA-35708</t>
  </si>
  <si>
    <t>NEO580</t>
  </si>
  <si>
    <t>QÅ</t>
  </si>
  <si>
    <t>3+</t>
  </si>
  <si>
    <t>UBA-40811</t>
  </si>
  <si>
    <t>NEO724</t>
  </si>
  <si>
    <t>RW</t>
  </si>
  <si>
    <t>UBA-35706</t>
  </si>
  <si>
    <t>NEO578</t>
  </si>
  <si>
    <r>
      <rPr>
        <sz val="11"/>
        <color indexed="8"/>
        <rFont val="Calibri"/>
      </rPr>
      <t>Konens høj</t>
    </r>
  </si>
  <si>
    <t>140204-10</t>
  </si>
  <si>
    <t>bottom of grave</t>
  </si>
  <si>
    <t>Quercus sp, branches</t>
  </si>
  <si>
    <t>K-919</t>
  </si>
  <si>
    <r>
      <rPr>
        <sz val="11"/>
        <color indexed="8"/>
        <rFont val="Calibri"/>
      </rPr>
      <t>Stürup 1966; Tauber 1968; Madsen 1979</t>
    </r>
  </si>
  <si>
    <t>settlement layer</t>
  </si>
  <si>
    <t>K-923</t>
  </si>
  <si>
    <t>Stürup 1966; Tauber 1968; Madsen 1979</t>
  </si>
  <si>
    <t>Lindebjerg</t>
  </si>
  <si>
    <t>030608-29</t>
  </si>
  <si>
    <t>pit C below mound</t>
  </si>
  <si>
    <t>K-1659</t>
  </si>
  <si>
    <t>Tauber 1973; Liversage 1981</t>
  </si>
  <si>
    <t>Mosegården</t>
  </si>
  <si>
    <t>160508-20</t>
  </si>
  <si>
    <t>palisade trench</t>
  </si>
  <si>
    <t>mixed pieces</t>
  </si>
  <si>
    <t>K-3463</t>
  </si>
  <si>
    <t>Madsen/Petersen 1984</t>
  </si>
  <si>
    <t>pole in N palissade trench</t>
  </si>
  <si>
    <t>K-3464</t>
  </si>
  <si>
    <r>
      <rPr>
        <sz val="11"/>
        <color indexed="8"/>
        <rFont val="Calibri"/>
      </rPr>
      <t>Rokær</t>
    </r>
  </si>
  <si>
    <t>160306-98</t>
  </si>
  <si>
    <t>bottom layer in grave of Konens høj type</t>
  </si>
  <si>
    <t>K-7126</t>
  </si>
  <si>
    <t>AUD 2000: 332, Kristiansen 2000</t>
  </si>
  <si>
    <t>Rude</t>
  </si>
  <si>
    <t xml:space="preserve">150212-6 </t>
  </si>
  <si>
    <t>from burnt facade</t>
  </si>
  <si>
    <t>K-3124</t>
  </si>
  <si>
    <t>Madsen 1980</t>
  </si>
  <si>
    <t>branch diameter ca 5 cm</t>
  </si>
  <si>
    <t>K-3125</t>
  </si>
  <si>
    <t>individual H, east chamber</t>
  </si>
  <si>
    <t>UBA-37876</t>
  </si>
  <si>
    <t>NEO041</t>
  </si>
  <si>
    <t>individual I, west chamber</t>
  </si>
  <si>
    <t>UBA-37877</t>
  </si>
  <si>
    <t>NEO043a</t>
  </si>
  <si>
    <t>west chamber</t>
  </si>
  <si>
    <t>Pars petrosa dxt</t>
  </si>
  <si>
    <t>UBA-39551</t>
  </si>
  <si>
    <t>NEO043b</t>
  </si>
  <si>
    <t>UCIAMS-232708</t>
  </si>
  <si>
    <t>Costae</t>
  </si>
  <si>
    <t>K-3123B</t>
  </si>
  <si>
    <t>Fragments</t>
  </si>
  <si>
    <t>K-3123A</t>
  </si>
  <si>
    <t>Rustrup I</t>
  </si>
  <si>
    <t>160606-164</t>
  </si>
  <si>
    <t>pole in wooden facade</t>
  </si>
  <si>
    <t>Same pole as 2254a</t>
  </si>
  <si>
    <t>K-2254b</t>
  </si>
  <si>
    <t>Fischer 1976</t>
  </si>
  <si>
    <t>Same pole as 2254b</t>
  </si>
  <si>
    <t>K-2254a</t>
  </si>
  <si>
    <t>20 cm pole, outer part</t>
  </si>
  <si>
    <t>K-2253</t>
  </si>
  <si>
    <t>Sarup Mølle I</t>
  </si>
  <si>
    <t>080209-68</t>
  </si>
  <si>
    <t>Dolmen/passage grave</t>
  </si>
  <si>
    <t>Grossdolmen?</t>
  </si>
  <si>
    <t>on chamber floor</t>
  </si>
  <si>
    <t>Humerus</t>
  </si>
  <si>
    <t>AAR-1127</t>
  </si>
  <si>
    <t>90</t>
  </si>
  <si>
    <t>AUD 1993, 292; Ebbesen 2008, no 2427</t>
  </si>
  <si>
    <t>6y old child, humerus</t>
  </si>
  <si>
    <t>Vertebra</t>
  </si>
  <si>
    <t>AAR-1128</t>
  </si>
  <si>
    <t>Adult, vertebrae</t>
  </si>
  <si>
    <t>Sarupgård</t>
  </si>
  <si>
    <t>080209-34</t>
  </si>
  <si>
    <t>Unknown</t>
  </si>
  <si>
    <t>in chamber F</t>
  </si>
  <si>
    <t>Mixed pieces</t>
  </si>
  <si>
    <t>K-3491</t>
  </si>
  <si>
    <t>Madsen/Thrane 1982; Midgley 1992, 498 (wrongly quoted)</t>
  </si>
  <si>
    <t>Stasevang</t>
  </si>
  <si>
    <t>010411-15</t>
  </si>
  <si>
    <t>II</t>
  </si>
  <si>
    <t>east chamber, PMD 5</t>
  </si>
  <si>
    <t>-8</t>
  </si>
  <si>
    <t>UBA-38236</t>
  </si>
  <si>
    <t>NEO758</t>
  </si>
  <si>
    <t>Storgård IV</t>
  </si>
  <si>
    <t>130901-119</t>
  </si>
  <si>
    <t>facade trench</t>
  </si>
  <si>
    <t>Ua-443</t>
  </si>
  <si>
    <t>Kristensen 1991</t>
  </si>
  <si>
    <t>grave, remains of cist</t>
  </si>
  <si>
    <t>Ua-442</t>
  </si>
  <si>
    <t>stone-free ditch</t>
  </si>
  <si>
    <t>Ua-441</t>
  </si>
  <si>
    <r>
      <rPr>
        <sz val="11"/>
        <color indexed="8"/>
        <rFont val="Calibri"/>
      </rPr>
      <t>Thorshøj</t>
    </r>
  </si>
  <si>
    <t>100101-67</t>
  </si>
  <si>
    <t>bottom of central grave A1</t>
  </si>
  <si>
    <t>K-6673</t>
  </si>
  <si>
    <t>AUD 1996, 293; Nilsson 1996</t>
  </si>
  <si>
    <t>eastern facade trench A4</t>
  </si>
  <si>
    <t>K-6671</t>
  </si>
  <si>
    <t>pit A2 beside central grave A1</t>
  </si>
  <si>
    <t>tpq?</t>
  </si>
  <si>
    <t>Betula sp</t>
  </si>
  <si>
    <t>K-6672</t>
  </si>
  <si>
    <t>Trekroner</t>
  </si>
  <si>
    <t>020216-32A</t>
  </si>
  <si>
    <t>bone layer in chamber</t>
  </si>
  <si>
    <t>Human+animal mixed</t>
  </si>
  <si>
    <t>Lu-1952</t>
  </si>
  <si>
    <t>Kaul 1994</t>
  </si>
  <si>
    <t>Tustrup</t>
  </si>
  <si>
    <t>Unclear</t>
  </si>
  <si>
    <t>K-1762</t>
  </si>
  <si>
    <t>Persson 1999</t>
  </si>
  <si>
    <t>K-1763</t>
  </si>
  <si>
    <t>Vig Femhøve</t>
  </si>
  <si>
    <t>030412-150</t>
  </si>
  <si>
    <t>Individual 1</t>
  </si>
  <si>
    <t>UBA-37892</t>
  </si>
  <si>
    <t>NEO742</t>
  </si>
  <si>
    <t>Individual 2</t>
  </si>
  <si>
    <t>-4</t>
  </si>
  <si>
    <t>UBA-40810</t>
  </si>
  <si>
    <t>NEO743</t>
  </si>
  <si>
    <t>Individual 3</t>
  </si>
  <si>
    <t>8-</t>
  </si>
  <si>
    <t>UBA-37893</t>
  </si>
  <si>
    <t>NEO744</t>
  </si>
  <si>
    <t>Vroue hede I</t>
  </si>
  <si>
    <t>130116-89</t>
  </si>
  <si>
    <t>below pavement in chamber</t>
  </si>
  <si>
    <t>K-1566</t>
  </si>
  <si>
    <r>
      <rPr>
        <sz val="11"/>
        <color indexed="8"/>
        <rFont val="Calibri"/>
      </rPr>
      <t>Jørgensen 1977</t>
    </r>
  </si>
  <si>
    <t>Vroue hede IV</t>
  </si>
  <si>
    <t>130116-19</t>
  </si>
  <si>
    <t>below and in drystone walling in chamber</t>
  </si>
  <si>
    <t>K-2424</t>
  </si>
  <si>
    <r>
      <rPr>
        <sz val="11"/>
        <color indexed="8"/>
        <rFont val="Calibri"/>
      </rPr>
      <t>Ølstykke</t>
    </r>
  </si>
  <si>
    <t>charcoal layer below skeleton in chamber</t>
  </si>
  <si>
    <t>K-2356</t>
  </si>
  <si>
    <t>Thorsen 1981; Nielsen 1984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</si>
</sst>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u val="single"/>
      <sz val="11"/>
      <color indexed="11"/>
      <name val="Calibri"/>
    </font>
    <font>
      <b val="1"/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1" fontId="0" borderId="1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0" fontId="5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left" vertical="bottom"/>
    </xf>
    <xf numFmtId="0" fontId="0" borderId="1" applyNumberFormat="1" applyFont="1" applyFill="0" applyBorder="1" applyAlignment="1" applyProtection="0">
      <alignment horizontal="right" vertical="bottom"/>
    </xf>
    <xf numFmtId="49" fontId="0" borderId="1" applyNumberFormat="1" applyFont="1" applyFill="0" applyBorder="1" applyAlignment="1" applyProtection="0">
      <alignment horizontal="right" vertical="bottom"/>
    </xf>
    <xf numFmtId="1" fontId="0" fillId="2" borderId="1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lks.dk/arkaeologi/arkaeologiske-udgravninger-i-danmark-aud-1984-2005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Y97"/>
  <sheetViews>
    <sheetView workbookViewId="0" showGridLines="0" defaultGridColor="1"/>
  </sheetViews>
  <sheetFormatPr defaultColWidth="8.83333" defaultRowHeight="15" customHeight="1" outlineLevelRow="0" outlineLevelCol="0"/>
  <cols>
    <col min="1" max="1" width="20.1719" style="1" customWidth="1"/>
    <col min="2" max="2" width="11.6719" style="1" customWidth="1"/>
    <col min="3" max="3" width="9.5" style="1" customWidth="1"/>
    <col min="4" max="5" width="8.85156" style="1" customWidth="1"/>
    <col min="6" max="6" width="12.5" style="1" customWidth="1"/>
    <col min="7" max="7" width="11.3516" style="1" customWidth="1"/>
    <col min="8" max="8" width="44.1719" style="1" customWidth="1"/>
    <col min="9" max="9" width="8.85156" style="1" customWidth="1"/>
    <col min="10" max="10" width="11" style="1" customWidth="1"/>
    <col min="11" max="11" width="21.5" style="1" customWidth="1"/>
    <col min="12" max="12" width="16.5" style="1" customWidth="1"/>
    <col min="13" max="13" width="8.5" style="1" customWidth="1"/>
    <col min="14" max="14" width="4.5" style="1" customWidth="1"/>
    <col min="15" max="15" width="9.5" style="1" customWidth="1"/>
    <col min="16" max="16" width="13" style="1" customWidth="1"/>
    <col min="17" max="18" width="9.67188" style="1" customWidth="1"/>
    <col min="19" max="19" width="9.5" style="1" customWidth="1"/>
    <col min="20" max="21" width="9.35156" style="1" customWidth="1"/>
    <col min="22" max="22" width="5.5" style="1" customWidth="1"/>
    <col min="23" max="23" width="8.85156" style="1" customWidth="1"/>
    <col min="24" max="24" width="40.5" style="1" customWidth="1"/>
    <col min="25" max="25" width="10.5" style="1" customWidth="1"/>
    <col min="26" max="16384" width="8.85156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</row>
    <row r="2" ht="13.5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ht="13.55" customHeight="1">
      <c r="A3" t="s" s="2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</row>
    <row r="4" ht="13.55" customHeight="1">
      <c r="A4" t="s" s="2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</row>
    <row r="5" ht="13.55" customHeight="1">
      <c r="A5" t="s" s="2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/>
    </row>
    <row r="6" ht="13.55" customHeight="1">
      <c r="A6" t="s" s="2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</row>
    <row r="7" ht="13.55" customHeight="1">
      <c r="A7" t="s" s="2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</row>
    <row r="8" ht="13.55" customHeight="1">
      <c r="A8" t="s" s="2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  <c r="S8" s="3"/>
      <c r="T8" s="3"/>
      <c r="U8" s="3"/>
      <c r="V8" s="3"/>
      <c r="W8" s="3"/>
      <c r="X8" s="3"/>
      <c r="Y8" s="3"/>
    </row>
    <row r="9" ht="13.5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"/>
      <c r="Q9" s="3"/>
      <c r="R9" s="3"/>
      <c r="S9" s="3"/>
      <c r="T9" s="3"/>
      <c r="U9" s="3"/>
      <c r="V9" s="3"/>
      <c r="W9" s="3"/>
      <c r="X9" s="3"/>
      <c r="Y9" s="3"/>
    </row>
    <row r="10" ht="45" customHeight="1">
      <c r="A10" t="s" s="2">
        <v>7</v>
      </c>
      <c r="B10" t="s" s="2">
        <v>8</v>
      </c>
      <c r="C10" t="s" s="2">
        <v>9</v>
      </c>
      <c r="D10" t="s" s="2">
        <v>10</v>
      </c>
      <c r="E10" t="s" s="2">
        <v>11</v>
      </c>
      <c r="F10" t="s" s="2">
        <v>12</v>
      </c>
      <c r="G10" t="s" s="2">
        <v>13</v>
      </c>
      <c r="H10" t="s" s="2">
        <v>14</v>
      </c>
      <c r="I10" t="s" s="2">
        <v>15</v>
      </c>
      <c r="J10" t="s" s="2">
        <v>16</v>
      </c>
      <c r="K10" t="s" s="2">
        <v>17</v>
      </c>
      <c r="L10" t="s" s="2">
        <v>18</v>
      </c>
      <c r="M10" t="s" s="2">
        <v>19</v>
      </c>
      <c r="N10" t="s" s="2">
        <v>20</v>
      </c>
      <c r="O10" t="s" s="6">
        <v>21</v>
      </c>
      <c r="P10" t="s" s="2">
        <v>22</v>
      </c>
      <c r="Q10" t="s" s="2">
        <v>23</v>
      </c>
      <c r="R10" t="s" s="2">
        <v>24</v>
      </c>
      <c r="S10" t="s" s="2">
        <v>25</v>
      </c>
      <c r="T10" t="s" s="2">
        <v>26</v>
      </c>
      <c r="U10" t="s" s="2">
        <v>27</v>
      </c>
      <c r="V10" t="s" s="2">
        <v>28</v>
      </c>
      <c r="W10" t="s" s="2">
        <v>29</v>
      </c>
      <c r="X10" t="s" s="2">
        <v>30</v>
      </c>
      <c r="Y10" t="s" s="2">
        <v>31</v>
      </c>
    </row>
    <row r="11" ht="13.55" customHeight="1">
      <c r="A11" t="s" s="2">
        <v>32</v>
      </c>
      <c r="B11" t="s" s="2">
        <v>33</v>
      </c>
      <c r="C11" s="7">
        <v>10.569599</v>
      </c>
      <c r="D11" s="7">
        <v>56.301195</v>
      </c>
      <c r="E11" t="s" s="2">
        <v>34</v>
      </c>
      <c r="F11" t="s" s="2">
        <v>35</v>
      </c>
      <c r="G11" s="3"/>
      <c r="H11" t="s" s="2">
        <v>36</v>
      </c>
      <c r="I11" t="s" s="2">
        <v>37</v>
      </c>
      <c r="J11" t="s" s="2">
        <v>38</v>
      </c>
      <c r="K11" t="s" s="2">
        <v>39</v>
      </c>
      <c r="L11" t="s" s="2">
        <v>40</v>
      </c>
      <c r="M11" s="7">
        <v>2190</v>
      </c>
      <c r="N11" s="7">
        <v>170</v>
      </c>
      <c r="O11" s="4">
        <v>0</v>
      </c>
      <c r="P11" s="8">
        <f>M11+O11</f>
        <v>2190</v>
      </c>
      <c r="Q11" s="7">
        <v>-758</v>
      </c>
      <c r="R11" s="7">
        <v>201</v>
      </c>
      <c r="S11" s="3"/>
      <c r="T11" s="3"/>
      <c r="U11" s="3"/>
      <c r="V11" s="3"/>
      <c r="W11" s="3"/>
      <c r="X11" t="s" s="2">
        <v>41</v>
      </c>
      <c r="Y11" s="3"/>
    </row>
    <row r="12" ht="13.55" customHeight="1">
      <c r="A12" t="s" s="2">
        <v>32</v>
      </c>
      <c r="B12" t="s" s="2">
        <v>33</v>
      </c>
      <c r="C12" s="7">
        <v>10.569599</v>
      </c>
      <c r="D12" s="7">
        <v>56.301195</v>
      </c>
      <c r="E12" t="s" s="2">
        <v>34</v>
      </c>
      <c r="F12" t="s" s="2">
        <v>35</v>
      </c>
      <c r="G12" s="3"/>
      <c r="H12" t="s" s="2">
        <v>42</v>
      </c>
      <c r="I12" t="s" s="2">
        <v>37</v>
      </c>
      <c r="J12" t="s" s="2">
        <v>38</v>
      </c>
      <c r="K12" t="s" s="2">
        <v>39</v>
      </c>
      <c r="L12" t="s" s="2">
        <v>43</v>
      </c>
      <c r="M12" s="7">
        <v>2560</v>
      </c>
      <c r="N12" s="7">
        <v>130</v>
      </c>
      <c r="O12" s="4">
        <v>0</v>
      </c>
      <c r="P12" s="8">
        <f>M12+O12</f>
        <v>2560</v>
      </c>
      <c r="Q12" s="7">
        <v>-986</v>
      </c>
      <c r="R12" s="7">
        <v>-392</v>
      </c>
      <c r="S12" s="3"/>
      <c r="T12" s="3"/>
      <c r="U12" s="3"/>
      <c r="V12" s="3"/>
      <c r="W12" s="3"/>
      <c r="X12" t="s" s="2">
        <v>41</v>
      </c>
      <c r="Y12" s="3"/>
    </row>
    <row r="13" ht="13.55" customHeight="1">
      <c r="A13" t="s" s="2">
        <v>32</v>
      </c>
      <c r="B13" t="s" s="2">
        <v>33</v>
      </c>
      <c r="C13" s="7">
        <v>10.569599</v>
      </c>
      <c r="D13" s="7">
        <v>56.301195</v>
      </c>
      <c r="E13" t="s" s="2">
        <v>34</v>
      </c>
      <c r="F13" t="s" s="2">
        <v>35</v>
      </c>
      <c r="G13" s="3"/>
      <c r="H13" t="s" s="2">
        <v>44</v>
      </c>
      <c r="I13" t="s" s="2">
        <v>45</v>
      </c>
      <c r="J13" t="s" s="2">
        <v>38</v>
      </c>
      <c r="K13" t="s" s="2">
        <v>46</v>
      </c>
      <c r="L13" t="s" s="2">
        <v>47</v>
      </c>
      <c r="M13" s="7">
        <v>7580</v>
      </c>
      <c r="N13" s="7">
        <v>130</v>
      </c>
      <c r="O13" s="4">
        <v>0</v>
      </c>
      <c r="P13" s="8">
        <f>M13+O13</f>
        <v>7580</v>
      </c>
      <c r="Q13" s="7">
        <v>-6689</v>
      </c>
      <c r="R13" s="7">
        <v>-6089</v>
      </c>
      <c r="S13" s="7">
        <v>-24.2</v>
      </c>
      <c r="T13" s="3"/>
      <c r="U13" s="3"/>
      <c r="V13" s="3"/>
      <c r="W13" s="3"/>
      <c r="X13" t="s" s="2">
        <v>41</v>
      </c>
      <c r="Y13" s="3"/>
    </row>
    <row r="14" ht="13.55" customHeight="1">
      <c r="A14" t="s" s="2">
        <v>32</v>
      </c>
      <c r="B14" t="s" s="2">
        <v>33</v>
      </c>
      <c r="C14" s="7">
        <v>10.569599</v>
      </c>
      <c r="D14" s="7">
        <v>56.301195</v>
      </c>
      <c r="E14" t="s" s="2">
        <v>34</v>
      </c>
      <c r="F14" t="s" s="2">
        <v>35</v>
      </c>
      <c r="G14" s="3"/>
      <c r="H14" t="s" s="2">
        <v>44</v>
      </c>
      <c r="I14" t="s" s="2">
        <v>45</v>
      </c>
      <c r="J14" t="s" s="2">
        <v>38</v>
      </c>
      <c r="K14" t="s" s="2">
        <v>48</v>
      </c>
      <c r="L14" t="s" s="2">
        <v>49</v>
      </c>
      <c r="M14" s="7">
        <v>5850</v>
      </c>
      <c r="N14" s="7">
        <v>95</v>
      </c>
      <c r="O14" s="4">
        <v>0</v>
      </c>
      <c r="P14" s="8">
        <f>M14+O14</f>
        <v>5850</v>
      </c>
      <c r="Q14" s="7">
        <v>-4943</v>
      </c>
      <c r="R14" s="7">
        <v>-4461</v>
      </c>
      <c r="S14" s="7">
        <v>-24.5</v>
      </c>
      <c r="T14" s="3"/>
      <c r="U14" s="3"/>
      <c r="V14" s="3"/>
      <c r="W14" s="3"/>
      <c r="X14" t="s" s="2">
        <v>41</v>
      </c>
      <c r="Y14" s="3"/>
    </row>
    <row r="15" ht="13.55" customHeight="1">
      <c r="A15" t="s" s="2">
        <v>32</v>
      </c>
      <c r="B15" t="s" s="2">
        <v>33</v>
      </c>
      <c r="C15" s="7">
        <v>10.569599</v>
      </c>
      <c r="D15" s="7">
        <v>56.301195</v>
      </c>
      <c r="E15" t="s" s="2">
        <v>34</v>
      </c>
      <c r="F15" t="s" s="2">
        <v>35</v>
      </c>
      <c r="G15" s="3"/>
      <c r="H15" t="s" s="2">
        <v>50</v>
      </c>
      <c r="I15" t="s" s="2">
        <v>45</v>
      </c>
      <c r="J15" t="s" s="2">
        <v>51</v>
      </c>
      <c r="K15" t="s" s="2">
        <v>52</v>
      </c>
      <c r="L15" t="s" s="2">
        <v>53</v>
      </c>
      <c r="M15" s="7">
        <v>5270</v>
      </c>
      <c r="N15" s="7">
        <v>75</v>
      </c>
      <c r="O15" s="9">
        <v>-273</v>
      </c>
      <c r="P15" s="8">
        <f>M15+O15</f>
        <v>4997</v>
      </c>
      <c r="Q15" s="7">
        <v>-3950</v>
      </c>
      <c r="R15" s="7">
        <v>-3649</v>
      </c>
      <c r="S15" s="7">
        <v>-1</v>
      </c>
      <c r="T15" s="3"/>
      <c r="U15" s="3"/>
      <c r="V15" s="3"/>
      <c r="W15" s="3"/>
      <c r="X15" t="s" s="2">
        <v>41</v>
      </c>
      <c r="Y15" s="3"/>
    </row>
    <row r="16" ht="13.55" customHeight="1">
      <c r="A16" t="s" s="2">
        <v>32</v>
      </c>
      <c r="B16" t="s" s="2">
        <v>33</v>
      </c>
      <c r="C16" s="7">
        <v>10.569599</v>
      </c>
      <c r="D16" s="7">
        <v>56.301195</v>
      </c>
      <c r="E16" t="s" s="2">
        <v>34</v>
      </c>
      <c r="F16" t="s" s="2">
        <v>35</v>
      </c>
      <c r="G16" s="3"/>
      <c r="H16" t="s" s="2">
        <v>50</v>
      </c>
      <c r="I16" t="s" s="2">
        <v>45</v>
      </c>
      <c r="J16" t="s" s="2">
        <v>51</v>
      </c>
      <c r="K16" t="s" s="2">
        <v>52</v>
      </c>
      <c r="L16" t="s" s="2">
        <v>54</v>
      </c>
      <c r="M16" s="7">
        <v>5100</v>
      </c>
      <c r="N16" s="7">
        <v>75</v>
      </c>
      <c r="O16" s="9">
        <v>-273</v>
      </c>
      <c r="P16" s="8">
        <f>M16+O16</f>
        <v>4827</v>
      </c>
      <c r="Q16" s="7">
        <v>-3772</v>
      </c>
      <c r="R16" s="7">
        <v>-3377</v>
      </c>
      <c r="S16" s="7">
        <v>-0.8</v>
      </c>
      <c r="T16" s="3"/>
      <c r="U16" s="3"/>
      <c r="V16" s="3"/>
      <c r="W16" s="3"/>
      <c r="X16" t="s" s="2">
        <v>41</v>
      </c>
      <c r="Y16" s="3"/>
    </row>
    <row r="17" ht="13.55" customHeight="1">
      <c r="A17" t="s" s="2">
        <v>32</v>
      </c>
      <c r="B17" t="s" s="2">
        <v>33</v>
      </c>
      <c r="C17" s="7">
        <v>10.569599</v>
      </c>
      <c r="D17" s="7">
        <v>56.301195</v>
      </c>
      <c r="E17" t="s" s="2">
        <v>34</v>
      </c>
      <c r="F17" t="s" s="2">
        <v>35</v>
      </c>
      <c r="G17" s="3"/>
      <c r="H17" t="s" s="2">
        <v>50</v>
      </c>
      <c r="I17" t="s" s="2">
        <v>45</v>
      </c>
      <c r="J17" t="s" s="2">
        <v>51</v>
      </c>
      <c r="K17" t="s" s="2">
        <v>55</v>
      </c>
      <c r="L17" t="s" s="2">
        <v>56</v>
      </c>
      <c r="M17" s="7">
        <v>5090</v>
      </c>
      <c r="N17" s="7">
        <v>100</v>
      </c>
      <c r="O17" s="9">
        <v>-273</v>
      </c>
      <c r="P17" s="8">
        <f>M17+O17</f>
        <v>4817</v>
      </c>
      <c r="Q17" s="7">
        <v>-3894</v>
      </c>
      <c r="R17" s="7">
        <v>-3367</v>
      </c>
      <c r="S17" s="7">
        <v>-0.1</v>
      </c>
      <c r="T17" s="3"/>
      <c r="U17" s="3"/>
      <c r="V17" s="3"/>
      <c r="W17" s="3"/>
      <c r="X17" t="s" s="2">
        <v>41</v>
      </c>
      <c r="Y17" s="3"/>
    </row>
    <row r="18" ht="13.55" customHeight="1">
      <c r="A18" t="s" s="2">
        <v>32</v>
      </c>
      <c r="B18" t="s" s="2">
        <v>33</v>
      </c>
      <c r="C18" s="7">
        <v>10.569599</v>
      </c>
      <c r="D18" s="7">
        <v>56.301195</v>
      </c>
      <c r="E18" t="s" s="2">
        <v>34</v>
      </c>
      <c r="F18" t="s" s="2">
        <v>35</v>
      </c>
      <c r="G18" s="3"/>
      <c r="H18" t="s" s="2">
        <v>50</v>
      </c>
      <c r="I18" t="s" s="2">
        <v>45</v>
      </c>
      <c r="J18" t="s" s="2">
        <v>51</v>
      </c>
      <c r="K18" t="s" s="2">
        <v>55</v>
      </c>
      <c r="L18" t="s" s="2">
        <v>57</v>
      </c>
      <c r="M18" s="7">
        <v>5010</v>
      </c>
      <c r="N18" s="7">
        <v>100</v>
      </c>
      <c r="O18" s="9">
        <v>-273</v>
      </c>
      <c r="P18" s="8">
        <f>M18+O18</f>
        <v>4737</v>
      </c>
      <c r="Q18" s="7">
        <v>-3762</v>
      </c>
      <c r="R18" s="7">
        <v>-3126</v>
      </c>
      <c r="S18" s="7">
        <v>0.4</v>
      </c>
      <c r="T18" s="3"/>
      <c r="U18" s="3"/>
      <c r="V18" s="3"/>
      <c r="W18" s="3"/>
      <c r="X18" t="s" s="2">
        <v>41</v>
      </c>
      <c r="Y18" s="3"/>
    </row>
    <row r="19" ht="13.55" customHeight="1">
      <c r="A19" t="s" s="2">
        <v>58</v>
      </c>
      <c r="B19" t="s" s="2">
        <v>59</v>
      </c>
      <c r="C19" s="7">
        <v>9.21646</v>
      </c>
      <c r="D19" s="7">
        <v>56.874969</v>
      </c>
      <c r="E19" t="s" s="2">
        <v>34</v>
      </c>
      <c r="F19" t="s" s="2">
        <v>35</v>
      </c>
      <c r="G19" s="3"/>
      <c r="H19" t="s" s="2">
        <v>60</v>
      </c>
      <c r="I19" t="s" s="2">
        <v>61</v>
      </c>
      <c r="J19" t="s" s="2">
        <v>38</v>
      </c>
      <c r="K19" s="3"/>
      <c r="L19" t="s" s="2">
        <v>62</v>
      </c>
      <c r="M19" s="7">
        <v>4975</v>
      </c>
      <c r="N19" s="7">
        <v>105</v>
      </c>
      <c r="O19" s="4">
        <v>0</v>
      </c>
      <c r="P19" s="8">
        <f>M19+O19</f>
        <v>4975</v>
      </c>
      <c r="Q19" s="7">
        <v>-3986</v>
      </c>
      <c r="R19" s="7">
        <v>-3529</v>
      </c>
      <c r="S19" s="7">
        <v>-23.5</v>
      </c>
      <c r="T19" s="3"/>
      <c r="U19" s="3"/>
      <c r="V19" s="3"/>
      <c r="W19" s="3"/>
      <c r="X19" t="s" s="2">
        <v>63</v>
      </c>
      <c r="Y19" s="3"/>
    </row>
    <row r="20" ht="13.55" customHeight="1">
      <c r="A20" t="s" s="2">
        <v>58</v>
      </c>
      <c r="B20" t="s" s="2">
        <v>59</v>
      </c>
      <c r="C20" s="7">
        <v>9.21646</v>
      </c>
      <c r="D20" s="7">
        <v>56.874969</v>
      </c>
      <c r="E20" t="s" s="2">
        <v>34</v>
      </c>
      <c r="F20" t="s" s="2">
        <v>35</v>
      </c>
      <c r="G20" s="3"/>
      <c r="H20" t="s" s="2">
        <v>64</v>
      </c>
      <c r="I20" t="s" s="2">
        <v>61</v>
      </c>
      <c r="J20" t="s" s="2">
        <v>38</v>
      </c>
      <c r="K20" t="s" s="2">
        <v>39</v>
      </c>
      <c r="L20" t="s" s="2">
        <v>65</v>
      </c>
      <c r="M20" s="7">
        <v>5050</v>
      </c>
      <c r="N20" s="7">
        <v>160</v>
      </c>
      <c r="O20" s="4">
        <v>0</v>
      </c>
      <c r="P20" s="8">
        <f>M20+O20</f>
        <v>5050</v>
      </c>
      <c r="Q20" s="7">
        <v>-4246</v>
      </c>
      <c r="R20" s="7">
        <v>-3525</v>
      </c>
      <c r="S20" s="7">
        <v>-23.2</v>
      </c>
      <c r="T20" s="3"/>
      <c r="U20" s="3"/>
      <c r="V20" s="3"/>
      <c r="W20" s="3"/>
      <c r="X20" t="s" s="2">
        <v>66</v>
      </c>
      <c r="Y20" s="3"/>
    </row>
    <row r="21" ht="13.55" customHeight="1">
      <c r="A21" t="s" s="2">
        <v>58</v>
      </c>
      <c r="B21" t="s" s="2">
        <v>59</v>
      </c>
      <c r="C21" s="7">
        <v>9.21646</v>
      </c>
      <c r="D21" s="7">
        <v>56.874969</v>
      </c>
      <c r="E21" t="s" s="2">
        <v>34</v>
      </c>
      <c r="F21" t="s" s="2">
        <v>35</v>
      </c>
      <c r="G21" s="3"/>
      <c r="H21" t="s" s="2">
        <v>67</v>
      </c>
      <c r="I21" t="s" s="2">
        <v>68</v>
      </c>
      <c r="J21" t="s" s="2">
        <v>38</v>
      </c>
      <c r="K21" t="s" s="2">
        <v>69</v>
      </c>
      <c r="L21" t="s" s="2">
        <v>70</v>
      </c>
      <c r="M21" s="7">
        <v>3050</v>
      </c>
      <c r="N21" s="7">
        <v>100</v>
      </c>
      <c r="O21" s="4">
        <v>0</v>
      </c>
      <c r="P21" s="8">
        <f>M21+O21</f>
        <v>3050</v>
      </c>
      <c r="Q21" s="7">
        <v>-1504</v>
      </c>
      <c r="R21" s="7">
        <v>-1016</v>
      </c>
      <c r="S21" s="7">
        <v>-24.6</v>
      </c>
      <c r="T21" s="3"/>
      <c r="U21" s="3"/>
      <c r="V21" s="3"/>
      <c r="W21" s="3"/>
      <c r="X21" t="s" s="2">
        <v>66</v>
      </c>
      <c r="Y21" s="3"/>
    </row>
    <row r="22" ht="13.55" customHeight="1">
      <c r="A22" t="s" s="2">
        <v>71</v>
      </c>
      <c r="B22" t="s" s="2">
        <v>72</v>
      </c>
      <c r="C22" s="7">
        <v>9.811999999999999</v>
      </c>
      <c r="D22" s="7">
        <v>55.875</v>
      </c>
      <c r="E22" t="s" s="2">
        <v>34</v>
      </c>
      <c r="F22" t="s" s="2">
        <v>35</v>
      </c>
      <c r="G22" s="3"/>
      <c r="H22" t="s" s="2">
        <v>73</v>
      </c>
      <c r="I22" t="s" s="2">
        <v>68</v>
      </c>
      <c r="J22" t="s" s="2">
        <v>51</v>
      </c>
      <c r="K22" t="s" s="2">
        <v>52</v>
      </c>
      <c r="L22" t="s" s="2">
        <v>74</v>
      </c>
      <c r="M22" s="7">
        <v>5270</v>
      </c>
      <c r="N22" s="7">
        <v>70</v>
      </c>
      <c r="O22" s="9">
        <v>-273</v>
      </c>
      <c r="P22" s="8">
        <f>M22+O22</f>
        <v>4997</v>
      </c>
      <c r="Q22" s="7">
        <v>-3947</v>
      </c>
      <c r="R22" s="7">
        <v>-3651</v>
      </c>
      <c r="S22" s="7">
        <v>-2.2</v>
      </c>
      <c r="T22" s="3"/>
      <c r="U22" s="3"/>
      <c r="V22" s="3"/>
      <c r="W22" s="3"/>
      <c r="X22" t="s" s="2">
        <v>75</v>
      </c>
      <c r="Y22" s="3"/>
    </row>
    <row r="23" ht="13.55" customHeight="1">
      <c r="A23" t="s" s="2">
        <v>71</v>
      </c>
      <c r="B23" t="s" s="2">
        <v>72</v>
      </c>
      <c r="C23" s="7">
        <v>9.811999999999999</v>
      </c>
      <c r="D23" s="7">
        <v>55.875</v>
      </c>
      <c r="E23" t="s" s="2">
        <v>34</v>
      </c>
      <c r="F23" t="s" s="2">
        <v>35</v>
      </c>
      <c r="G23" s="3"/>
      <c r="H23" t="s" s="2">
        <v>76</v>
      </c>
      <c r="I23" t="s" s="2">
        <v>77</v>
      </c>
      <c r="J23" t="s" s="2">
        <v>38</v>
      </c>
      <c r="K23" s="3"/>
      <c r="L23" t="s" s="2">
        <v>78</v>
      </c>
      <c r="M23" s="7">
        <v>4740</v>
      </c>
      <c r="N23" s="7">
        <v>90</v>
      </c>
      <c r="O23" s="4">
        <v>0</v>
      </c>
      <c r="P23" s="8">
        <f>M23+O23</f>
        <v>4740</v>
      </c>
      <c r="Q23" s="7">
        <v>-3706</v>
      </c>
      <c r="R23" s="7">
        <v>-3346</v>
      </c>
      <c r="S23" s="7">
        <v>-23.2</v>
      </c>
      <c r="T23" s="3"/>
      <c r="U23" s="3"/>
      <c r="V23" s="3"/>
      <c r="W23" s="3"/>
      <c r="X23" t="s" s="2">
        <v>79</v>
      </c>
      <c r="Y23" s="3"/>
    </row>
    <row r="24" ht="13.55" customHeight="1">
      <c r="A24" t="s" s="2">
        <v>71</v>
      </c>
      <c r="B24" t="s" s="2">
        <v>72</v>
      </c>
      <c r="C24" s="7">
        <v>9.811999999999999</v>
      </c>
      <c r="D24" s="7">
        <v>55.875</v>
      </c>
      <c r="E24" t="s" s="2">
        <v>34</v>
      </c>
      <c r="F24" t="s" s="2">
        <v>35</v>
      </c>
      <c r="G24" s="3"/>
      <c r="H24" t="s" s="2">
        <v>80</v>
      </c>
      <c r="I24" t="s" s="2">
        <v>61</v>
      </c>
      <c r="J24" t="s" s="2">
        <v>81</v>
      </c>
      <c r="K24" t="s" s="2">
        <v>82</v>
      </c>
      <c r="L24" t="s" s="2">
        <v>83</v>
      </c>
      <c r="M24" s="7">
        <v>4836</v>
      </c>
      <c r="N24" s="7">
        <v>35</v>
      </c>
      <c r="O24" s="4">
        <f>273*(-21-T24)/10</f>
        <v>-27.3</v>
      </c>
      <c r="P24" s="8">
        <f>M24+O24</f>
        <v>4808.7</v>
      </c>
      <c r="Q24" s="7">
        <v>-3645</v>
      </c>
      <c r="R24" s="7">
        <v>-3526</v>
      </c>
      <c r="S24" s="3"/>
      <c r="T24" s="7">
        <v>-20</v>
      </c>
      <c r="U24" s="7">
        <v>9.6</v>
      </c>
      <c r="V24" s="7">
        <v>3.2</v>
      </c>
      <c r="W24" t="s" s="2">
        <v>84</v>
      </c>
      <c r="X24" t="s" s="2">
        <v>85</v>
      </c>
      <c r="Y24" s="3"/>
    </row>
    <row r="25" ht="13.55" customHeight="1">
      <c r="A25" t="s" s="2">
        <v>71</v>
      </c>
      <c r="B25" t="s" s="2">
        <v>72</v>
      </c>
      <c r="C25" s="7">
        <v>9.811999999999999</v>
      </c>
      <c r="D25" s="7">
        <v>55.875</v>
      </c>
      <c r="E25" t="s" s="2">
        <v>34</v>
      </c>
      <c r="F25" t="s" s="2">
        <v>35</v>
      </c>
      <c r="G25" s="3"/>
      <c r="H25" t="s" s="2">
        <v>86</v>
      </c>
      <c r="I25" t="s" s="2">
        <v>61</v>
      </c>
      <c r="J25" t="s" s="2">
        <v>81</v>
      </c>
      <c r="K25" t="s" s="2">
        <v>87</v>
      </c>
      <c r="L25" t="s" s="2">
        <v>88</v>
      </c>
      <c r="M25" s="7">
        <v>4912</v>
      </c>
      <c r="N25" s="7">
        <v>29</v>
      </c>
      <c r="O25" s="4">
        <f>273*(-21-T25)/10</f>
        <v>-49.14</v>
      </c>
      <c r="P25" s="8">
        <f>M25+O25</f>
        <v>4862.86</v>
      </c>
      <c r="Q25" s="7">
        <v>-3709</v>
      </c>
      <c r="R25" s="7">
        <v>-3533</v>
      </c>
      <c r="S25" s="3"/>
      <c r="T25" s="7">
        <v>-19.2</v>
      </c>
      <c r="U25" s="7">
        <v>9.6</v>
      </c>
      <c r="V25" s="7">
        <v>3.17</v>
      </c>
      <c r="W25" t="s" s="2">
        <v>89</v>
      </c>
      <c r="X25" t="s" s="2">
        <v>85</v>
      </c>
      <c r="Y25" s="3"/>
    </row>
    <row r="26" ht="13.55" customHeight="1">
      <c r="A26" t="s" s="2">
        <v>90</v>
      </c>
      <c r="B26" t="s" s="2">
        <v>91</v>
      </c>
      <c r="C26" s="7">
        <v>8.856</v>
      </c>
      <c r="D26" s="7">
        <v>56.905</v>
      </c>
      <c r="E26" t="s" s="2">
        <v>34</v>
      </c>
      <c r="F26" t="s" s="2">
        <v>92</v>
      </c>
      <c r="G26" t="s" s="2">
        <v>93</v>
      </c>
      <c r="H26" s="3"/>
      <c r="I26" t="s" s="2">
        <v>68</v>
      </c>
      <c r="J26" t="s" s="2">
        <v>81</v>
      </c>
      <c r="K26" t="s" s="2">
        <v>94</v>
      </c>
      <c r="L26" t="s" s="2">
        <v>95</v>
      </c>
      <c r="M26" s="7">
        <v>4459</v>
      </c>
      <c r="N26" s="7">
        <v>37</v>
      </c>
      <c r="O26" s="4">
        <v>0</v>
      </c>
      <c r="P26" s="8">
        <f>M26+O26</f>
        <v>4459</v>
      </c>
      <c r="Q26" s="7">
        <v>-3343</v>
      </c>
      <c r="R26" s="7">
        <v>-2939</v>
      </c>
      <c r="S26" s="3"/>
      <c r="T26" t="s" s="2">
        <v>96</v>
      </c>
      <c r="U26" t="s" s="2">
        <v>96</v>
      </c>
      <c r="V26" s="3"/>
      <c r="W26" t="s" s="2">
        <v>97</v>
      </c>
      <c r="X26" t="s" s="2">
        <v>98</v>
      </c>
      <c r="Y26" t="s" s="2">
        <v>99</v>
      </c>
    </row>
    <row r="27" ht="13.55" customHeight="1">
      <c r="A27" t="s" s="2">
        <v>100</v>
      </c>
      <c r="B27" t="s" s="2">
        <v>101</v>
      </c>
      <c r="C27" s="7">
        <v>11.497</v>
      </c>
      <c r="D27" s="7">
        <v>55.404</v>
      </c>
      <c r="E27" t="s" s="2">
        <v>102</v>
      </c>
      <c r="F27" t="s" s="2">
        <v>103</v>
      </c>
      <c r="G27" t="s" s="2">
        <v>104</v>
      </c>
      <c r="H27" t="s" s="2">
        <v>105</v>
      </c>
      <c r="I27" t="s" s="2">
        <v>68</v>
      </c>
      <c r="J27" t="s" s="2">
        <v>81</v>
      </c>
      <c r="K27" t="s" s="2">
        <v>106</v>
      </c>
      <c r="L27" t="s" s="2">
        <v>107</v>
      </c>
      <c r="M27" s="7">
        <v>4828</v>
      </c>
      <c r="N27" s="7">
        <v>35</v>
      </c>
      <c r="O27" s="4">
        <f>273*(-21-T27)/10</f>
        <v>-24.57</v>
      </c>
      <c r="P27" s="8">
        <f>M27+O27</f>
        <v>4803.43</v>
      </c>
      <c r="Q27" s="7">
        <v>-3644</v>
      </c>
      <c r="R27" s="7">
        <v>-3525</v>
      </c>
      <c r="S27" s="3"/>
      <c r="T27" s="7">
        <v>-20.1</v>
      </c>
      <c r="U27" s="7">
        <v>9.699999999999999</v>
      </c>
      <c r="V27" s="7">
        <v>3.21</v>
      </c>
      <c r="W27" t="s" s="2">
        <v>108</v>
      </c>
      <c r="X27" t="s" s="2">
        <v>85</v>
      </c>
      <c r="Y27" s="3"/>
    </row>
    <row r="28" ht="13.55" customHeight="1">
      <c r="A28" t="s" s="2">
        <v>100</v>
      </c>
      <c r="B28" t="s" s="2">
        <v>101</v>
      </c>
      <c r="C28" s="7">
        <v>11.497</v>
      </c>
      <c r="D28" s="7">
        <v>55.404</v>
      </c>
      <c r="E28" t="s" s="2">
        <v>102</v>
      </c>
      <c r="F28" t="s" s="2">
        <v>103</v>
      </c>
      <c r="G28" t="s" s="2">
        <v>104</v>
      </c>
      <c r="H28" t="s" s="2">
        <v>109</v>
      </c>
      <c r="I28" t="s" s="2">
        <v>68</v>
      </c>
      <c r="J28" t="s" s="2">
        <v>110</v>
      </c>
      <c r="K28" t="s" s="2">
        <v>111</v>
      </c>
      <c r="L28" t="s" s="2">
        <v>112</v>
      </c>
      <c r="M28" s="7">
        <v>4731</v>
      </c>
      <c r="N28" s="7">
        <v>32</v>
      </c>
      <c r="O28" s="4">
        <f>273*(-21-T28)/10</f>
        <v>-27.3</v>
      </c>
      <c r="P28" s="8">
        <f>M28+O28</f>
        <v>4703.7</v>
      </c>
      <c r="Q28" s="7">
        <v>-3626</v>
      </c>
      <c r="R28" s="7">
        <v>-3372</v>
      </c>
      <c r="S28" s="3"/>
      <c r="T28" s="7">
        <v>-20</v>
      </c>
      <c r="U28" s="7">
        <v>10.6</v>
      </c>
      <c r="V28" s="7">
        <v>3.18</v>
      </c>
      <c r="W28" t="s" s="2">
        <v>113</v>
      </c>
      <c r="X28" t="s" s="2">
        <v>85</v>
      </c>
      <c r="Y28" s="3"/>
    </row>
    <row r="29" ht="13.55" customHeight="1">
      <c r="A29" t="s" s="2">
        <v>114</v>
      </c>
      <c r="B29" t="s" s="2">
        <v>115</v>
      </c>
      <c r="C29" s="7">
        <v>9.606837000000001</v>
      </c>
      <c r="D29" s="7">
        <v>56.629275</v>
      </c>
      <c r="E29" t="s" s="2">
        <v>34</v>
      </c>
      <c r="F29" t="s" s="2">
        <v>35</v>
      </c>
      <c r="G29" s="3"/>
      <c r="H29" t="s" s="2">
        <v>116</v>
      </c>
      <c r="I29" t="s" s="2">
        <v>61</v>
      </c>
      <c r="J29" t="s" s="2">
        <v>38</v>
      </c>
      <c r="K29" s="3"/>
      <c r="L29" t="s" s="2">
        <v>117</v>
      </c>
      <c r="M29" s="7">
        <v>4640</v>
      </c>
      <c r="N29" s="7">
        <v>100</v>
      </c>
      <c r="O29" s="4">
        <v>0</v>
      </c>
      <c r="P29" s="8">
        <f>M29+O29</f>
        <v>4640</v>
      </c>
      <c r="Q29" s="7">
        <v>-3637</v>
      </c>
      <c r="R29" s="7">
        <v>-3097</v>
      </c>
      <c r="S29" s="3"/>
      <c r="T29" s="3"/>
      <c r="U29" s="3"/>
      <c r="V29" s="3"/>
      <c r="W29" s="3"/>
      <c r="X29" t="s" s="2">
        <v>118</v>
      </c>
      <c r="Y29" s="3"/>
    </row>
    <row r="30" ht="13.55" customHeight="1">
      <c r="A30" t="s" s="2">
        <v>114</v>
      </c>
      <c r="B30" t="s" s="2">
        <v>115</v>
      </c>
      <c r="C30" s="7">
        <v>9.606837000000001</v>
      </c>
      <c r="D30" s="7">
        <v>56.629275</v>
      </c>
      <c r="E30" t="s" s="2">
        <v>34</v>
      </c>
      <c r="F30" t="s" s="2">
        <v>35</v>
      </c>
      <c r="G30" s="3"/>
      <c r="H30" t="s" s="2">
        <v>116</v>
      </c>
      <c r="I30" t="s" s="2">
        <v>61</v>
      </c>
      <c r="J30" t="s" s="2">
        <v>38</v>
      </c>
      <c r="K30" s="3"/>
      <c r="L30" t="s" s="2">
        <v>119</v>
      </c>
      <c r="M30" s="7">
        <v>4630</v>
      </c>
      <c r="N30" s="7">
        <v>100</v>
      </c>
      <c r="O30" s="4">
        <v>0</v>
      </c>
      <c r="P30" s="8">
        <f>M30+O30</f>
        <v>4630</v>
      </c>
      <c r="Q30" s="7">
        <v>-3636</v>
      </c>
      <c r="R30" s="7">
        <v>-3042</v>
      </c>
      <c r="S30" s="3"/>
      <c r="T30" s="3"/>
      <c r="U30" s="3"/>
      <c r="V30" s="3"/>
      <c r="W30" s="3"/>
      <c r="X30" t="s" s="2">
        <v>118</v>
      </c>
      <c r="Y30" s="3"/>
    </row>
    <row r="31" ht="13.55" customHeight="1">
      <c r="A31" t="s" s="2">
        <v>114</v>
      </c>
      <c r="B31" t="s" s="2">
        <v>115</v>
      </c>
      <c r="C31" s="7">
        <v>9.606837000000001</v>
      </c>
      <c r="D31" s="7">
        <v>56.629275</v>
      </c>
      <c r="E31" t="s" s="2">
        <v>34</v>
      </c>
      <c r="F31" t="s" s="2">
        <v>35</v>
      </c>
      <c r="G31" s="3"/>
      <c r="H31" t="s" s="2">
        <v>116</v>
      </c>
      <c r="I31" t="s" s="2">
        <v>61</v>
      </c>
      <c r="J31" t="s" s="2">
        <v>38</v>
      </c>
      <c r="K31" s="3"/>
      <c r="L31" t="s" s="2">
        <v>120</v>
      </c>
      <c r="M31" s="7">
        <v>4600</v>
      </c>
      <c r="N31" s="7">
        <v>100</v>
      </c>
      <c r="O31" s="4">
        <v>0</v>
      </c>
      <c r="P31" s="8">
        <f>M31+O31</f>
        <v>4600</v>
      </c>
      <c r="Q31" s="7">
        <v>-3631</v>
      </c>
      <c r="R31" s="7">
        <v>-3025</v>
      </c>
      <c r="S31" s="3"/>
      <c r="T31" s="3"/>
      <c r="U31" s="3"/>
      <c r="V31" s="3"/>
      <c r="W31" s="3"/>
      <c r="X31" t="s" s="2">
        <v>118</v>
      </c>
      <c r="Y31" s="3"/>
    </row>
    <row r="32" ht="13.55" customHeight="1">
      <c r="A32" t="s" s="2">
        <v>114</v>
      </c>
      <c r="B32" t="s" s="2">
        <v>115</v>
      </c>
      <c r="C32" s="7">
        <v>9.606837000000001</v>
      </c>
      <c r="D32" s="7">
        <v>56.629275</v>
      </c>
      <c r="E32" t="s" s="2">
        <v>34</v>
      </c>
      <c r="F32" t="s" s="2">
        <v>35</v>
      </c>
      <c r="G32" s="3"/>
      <c r="H32" t="s" s="2">
        <v>116</v>
      </c>
      <c r="I32" t="s" s="2">
        <v>61</v>
      </c>
      <c r="J32" t="s" s="2">
        <v>38</v>
      </c>
      <c r="K32" s="3"/>
      <c r="L32" t="s" s="2">
        <v>121</v>
      </c>
      <c r="M32" s="7">
        <v>4540</v>
      </c>
      <c r="N32" s="7">
        <v>100</v>
      </c>
      <c r="O32" s="4">
        <v>0</v>
      </c>
      <c r="P32" s="8">
        <f>M32+O32</f>
        <v>4540</v>
      </c>
      <c r="Q32" s="7">
        <v>-3519</v>
      </c>
      <c r="R32" s="7">
        <v>-2928</v>
      </c>
      <c r="S32" s="3"/>
      <c r="T32" s="3"/>
      <c r="U32" s="3"/>
      <c r="V32" s="3"/>
      <c r="W32" s="3"/>
      <c r="X32" t="s" s="2">
        <v>118</v>
      </c>
      <c r="Y32" t="s" s="2">
        <v>122</v>
      </c>
    </row>
    <row r="33" ht="13.55" customHeight="1">
      <c r="A33" t="s" s="2">
        <v>123</v>
      </c>
      <c r="B33" t="s" s="2">
        <v>124</v>
      </c>
      <c r="C33" s="7">
        <v>10.53101</v>
      </c>
      <c r="D33" s="7">
        <v>55.038618</v>
      </c>
      <c r="E33" t="s" s="2">
        <v>125</v>
      </c>
      <c r="F33" t="s" s="2">
        <v>35</v>
      </c>
      <c r="G33" s="3"/>
      <c r="H33" t="s" s="2">
        <v>126</v>
      </c>
      <c r="I33" t="s" s="2">
        <v>45</v>
      </c>
      <c r="J33" t="s" s="2">
        <v>38</v>
      </c>
      <c r="K33" t="s" s="2">
        <v>127</v>
      </c>
      <c r="L33" t="s" s="2">
        <v>128</v>
      </c>
      <c r="M33" s="7">
        <v>4900</v>
      </c>
      <c r="N33" s="7">
        <v>40</v>
      </c>
      <c r="O33" s="4">
        <v>0</v>
      </c>
      <c r="P33" s="8">
        <f>M33+O33</f>
        <v>4900</v>
      </c>
      <c r="Q33" s="7">
        <v>-3778</v>
      </c>
      <c r="R33" s="7">
        <v>-3633</v>
      </c>
      <c r="S33" s="7">
        <v>-29.5</v>
      </c>
      <c r="T33" s="3"/>
      <c r="U33" s="3"/>
      <c r="V33" s="3"/>
      <c r="W33" s="3"/>
      <c r="X33" t="s" s="2">
        <v>129</v>
      </c>
      <c r="Y33" s="3"/>
    </row>
    <row r="34" ht="13.55" customHeight="1">
      <c r="A34" t="s" s="2">
        <v>123</v>
      </c>
      <c r="B34" t="s" s="2">
        <v>124</v>
      </c>
      <c r="C34" s="7">
        <v>10.53101</v>
      </c>
      <c r="D34" s="7">
        <v>55.038618</v>
      </c>
      <c r="E34" t="s" s="2">
        <v>125</v>
      </c>
      <c r="F34" t="s" s="2">
        <v>35</v>
      </c>
      <c r="G34" s="3"/>
      <c r="H34" t="s" s="2">
        <v>130</v>
      </c>
      <c r="I34" t="s" s="2">
        <v>61</v>
      </c>
      <c r="J34" t="s" s="2">
        <v>38</v>
      </c>
      <c r="K34" t="s" s="2">
        <v>131</v>
      </c>
      <c r="L34" t="s" s="2">
        <v>132</v>
      </c>
      <c r="M34" s="7">
        <v>4765</v>
      </c>
      <c r="N34" s="7">
        <v>30</v>
      </c>
      <c r="O34" s="4">
        <v>0</v>
      </c>
      <c r="P34" s="8">
        <f>M34+O34</f>
        <v>4765</v>
      </c>
      <c r="Q34" s="7">
        <v>-3638</v>
      </c>
      <c r="R34" s="7">
        <v>-3384</v>
      </c>
      <c r="S34" s="7">
        <v>-25.1</v>
      </c>
      <c r="T34" s="3"/>
      <c r="U34" s="3"/>
      <c r="V34" s="3"/>
      <c r="W34" s="3"/>
      <c r="X34" t="s" s="2">
        <v>129</v>
      </c>
      <c r="Y34" s="3"/>
    </row>
    <row r="35" ht="13.55" customHeight="1">
      <c r="A35" t="s" s="2">
        <v>123</v>
      </c>
      <c r="B35" t="s" s="2">
        <v>124</v>
      </c>
      <c r="C35" s="7">
        <v>10.53101</v>
      </c>
      <c r="D35" s="7">
        <v>55.038618</v>
      </c>
      <c r="E35" t="s" s="2">
        <v>125</v>
      </c>
      <c r="F35" t="s" s="2">
        <v>35</v>
      </c>
      <c r="G35" s="3"/>
      <c r="H35" t="s" s="2">
        <v>133</v>
      </c>
      <c r="I35" t="s" s="2">
        <v>61</v>
      </c>
      <c r="J35" t="s" s="2">
        <v>38</v>
      </c>
      <c r="K35" s="3"/>
      <c r="L35" t="s" s="2">
        <v>134</v>
      </c>
      <c r="M35" s="7">
        <v>4860</v>
      </c>
      <c r="N35" s="7">
        <v>35</v>
      </c>
      <c r="O35" s="4">
        <v>0</v>
      </c>
      <c r="P35" s="8">
        <f>M35+O35</f>
        <v>4860</v>
      </c>
      <c r="Q35" s="7">
        <v>-3711</v>
      </c>
      <c r="R35" s="7">
        <v>-3529</v>
      </c>
      <c r="S35" s="7">
        <v>-24.6</v>
      </c>
      <c r="T35" s="3"/>
      <c r="U35" s="3"/>
      <c r="V35" s="3"/>
      <c r="W35" s="3"/>
      <c r="X35" t="s" s="2">
        <v>129</v>
      </c>
      <c r="Y35" s="3"/>
    </row>
    <row r="36" ht="13.55" customHeight="1">
      <c r="A36" t="s" s="2">
        <v>123</v>
      </c>
      <c r="B36" t="s" s="2">
        <v>124</v>
      </c>
      <c r="C36" s="7">
        <v>10.53101</v>
      </c>
      <c r="D36" s="7">
        <v>55.038618</v>
      </c>
      <c r="E36" t="s" s="2">
        <v>125</v>
      </c>
      <c r="F36" t="s" s="2">
        <v>35</v>
      </c>
      <c r="G36" s="3"/>
      <c r="H36" t="s" s="2">
        <v>135</v>
      </c>
      <c r="I36" t="s" s="2">
        <v>61</v>
      </c>
      <c r="J36" t="s" s="2">
        <v>38</v>
      </c>
      <c r="K36" t="s" s="2">
        <v>131</v>
      </c>
      <c r="L36" t="s" s="2">
        <v>136</v>
      </c>
      <c r="M36" s="7">
        <v>4830</v>
      </c>
      <c r="N36" s="7">
        <v>40</v>
      </c>
      <c r="O36" s="4">
        <v>0</v>
      </c>
      <c r="P36" s="8">
        <f>M36+O36</f>
        <v>4830</v>
      </c>
      <c r="Q36" s="7">
        <v>-3701</v>
      </c>
      <c r="R36" s="7">
        <v>-3523</v>
      </c>
      <c r="S36" s="7">
        <v>-28.3</v>
      </c>
      <c r="T36" s="3"/>
      <c r="U36" s="3"/>
      <c r="V36" s="3"/>
      <c r="W36" s="3"/>
      <c r="X36" t="s" s="2">
        <v>129</v>
      </c>
      <c r="Y36" s="3"/>
    </row>
    <row r="37" ht="13.55" customHeight="1">
      <c r="A37" t="s" s="2">
        <v>123</v>
      </c>
      <c r="B37" t="s" s="2">
        <v>124</v>
      </c>
      <c r="C37" s="7">
        <v>10.53101</v>
      </c>
      <c r="D37" s="7">
        <v>55.038618</v>
      </c>
      <c r="E37" t="s" s="2">
        <v>125</v>
      </c>
      <c r="F37" t="s" s="2">
        <v>35</v>
      </c>
      <c r="G37" s="3"/>
      <c r="H37" t="s" s="2">
        <v>137</v>
      </c>
      <c r="I37" t="s" s="2">
        <v>61</v>
      </c>
      <c r="J37" t="s" s="2">
        <v>38</v>
      </c>
      <c r="K37" t="s" s="2">
        <v>138</v>
      </c>
      <c r="L37" t="s" s="2">
        <v>139</v>
      </c>
      <c r="M37" s="7">
        <v>4730</v>
      </c>
      <c r="N37" s="7">
        <v>35</v>
      </c>
      <c r="O37" s="4">
        <v>0</v>
      </c>
      <c r="P37" s="8">
        <f>M37+O37</f>
        <v>4730</v>
      </c>
      <c r="Q37" s="7">
        <v>-3632</v>
      </c>
      <c r="R37" s="7">
        <v>-3376</v>
      </c>
      <c r="S37" s="7">
        <v>-23.6</v>
      </c>
      <c r="T37" s="3"/>
      <c r="U37" s="3"/>
      <c r="V37" s="3"/>
      <c r="W37" s="3"/>
      <c r="X37" t="s" s="2">
        <v>129</v>
      </c>
      <c r="Y37" s="3"/>
    </row>
    <row r="38" ht="13.55" customHeight="1">
      <c r="A38" t="s" s="2">
        <v>123</v>
      </c>
      <c r="B38" t="s" s="2">
        <v>124</v>
      </c>
      <c r="C38" s="7">
        <v>10.53101</v>
      </c>
      <c r="D38" s="7">
        <v>55.038618</v>
      </c>
      <c r="E38" t="s" s="2">
        <v>125</v>
      </c>
      <c r="F38" t="s" s="2">
        <v>35</v>
      </c>
      <c r="G38" s="3"/>
      <c r="H38" t="s" s="2">
        <v>137</v>
      </c>
      <c r="I38" t="s" s="2">
        <v>61</v>
      </c>
      <c r="J38" t="s" s="2">
        <v>38</v>
      </c>
      <c r="K38" t="s" s="2">
        <v>140</v>
      </c>
      <c r="L38" t="s" s="2">
        <v>141</v>
      </c>
      <c r="M38" s="7">
        <v>4685</v>
      </c>
      <c r="N38" s="7">
        <v>35</v>
      </c>
      <c r="O38" s="4">
        <v>0</v>
      </c>
      <c r="P38" s="8">
        <f>M38+O38</f>
        <v>4685</v>
      </c>
      <c r="Q38" s="7">
        <v>-3617</v>
      </c>
      <c r="R38" s="7">
        <v>-3368</v>
      </c>
      <c r="S38" s="7">
        <v>-21.8</v>
      </c>
      <c r="T38" s="3"/>
      <c r="U38" s="3"/>
      <c r="V38" s="3"/>
      <c r="W38" s="3"/>
      <c r="X38" t="s" s="2">
        <v>129</v>
      </c>
      <c r="Y38" s="3"/>
    </row>
    <row r="39" ht="13.55" customHeight="1">
      <c r="A39" t="s" s="2">
        <v>123</v>
      </c>
      <c r="B39" t="s" s="2">
        <v>124</v>
      </c>
      <c r="C39" s="7">
        <v>10.53101</v>
      </c>
      <c r="D39" s="7">
        <v>55.038618</v>
      </c>
      <c r="E39" t="s" s="2">
        <v>125</v>
      </c>
      <c r="F39" t="s" s="2">
        <v>35</v>
      </c>
      <c r="G39" s="3"/>
      <c r="H39" t="s" s="2">
        <v>142</v>
      </c>
      <c r="I39" t="s" s="2">
        <v>61</v>
      </c>
      <c r="J39" t="s" s="2">
        <v>38</v>
      </c>
      <c r="K39" t="s" s="2">
        <v>138</v>
      </c>
      <c r="L39" t="s" s="2">
        <v>143</v>
      </c>
      <c r="M39" s="7">
        <v>4705</v>
      </c>
      <c r="N39" s="7">
        <v>35</v>
      </c>
      <c r="O39" s="4">
        <v>0</v>
      </c>
      <c r="P39" s="8">
        <f>M39+O39</f>
        <v>4705</v>
      </c>
      <c r="Q39" s="7">
        <v>-3626</v>
      </c>
      <c r="R39" s="7">
        <v>-3372</v>
      </c>
      <c r="S39" s="7">
        <v>-24.9</v>
      </c>
      <c r="T39" s="3"/>
      <c r="U39" s="3"/>
      <c r="V39" s="3"/>
      <c r="W39" s="3"/>
      <c r="X39" t="s" s="2">
        <v>129</v>
      </c>
      <c r="Y39" s="3"/>
    </row>
    <row r="40" ht="13.55" customHeight="1">
      <c r="A40" t="s" s="2">
        <v>123</v>
      </c>
      <c r="B40" t="s" s="2">
        <v>124</v>
      </c>
      <c r="C40" s="7">
        <v>10.53101</v>
      </c>
      <c r="D40" s="7">
        <v>55.038618</v>
      </c>
      <c r="E40" t="s" s="2">
        <v>125</v>
      </c>
      <c r="F40" t="s" s="2">
        <v>35</v>
      </c>
      <c r="G40" s="3"/>
      <c r="H40" t="s" s="2">
        <v>144</v>
      </c>
      <c r="I40" t="s" s="2">
        <v>61</v>
      </c>
      <c r="J40" t="s" s="2">
        <v>38</v>
      </c>
      <c r="K40" t="s" s="2">
        <v>131</v>
      </c>
      <c r="L40" t="s" s="2">
        <v>145</v>
      </c>
      <c r="M40" s="7">
        <v>4985</v>
      </c>
      <c r="N40" s="7">
        <v>35</v>
      </c>
      <c r="O40" s="4">
        <v>0</v>
      </c>
      <c r="P40" s="8">
        <f>M40+O40</f>
        <v>4985</v>
      </c>
      <c r="Q40" s="7">
        <v>-3936</v>
      </c>
      <c r="R40" s="7">
        <v>-3652</v>
      </c>
      <c r="S40" s="7">
        <v>-25.3</v>
      </c>
      <c r="T40" s="3"/>
      <c r="U40" s="3"/>
      <c r="V40" s="3"/>
      <c r="W40" s="3"/>
      <c r="X40" t="s" s="2">
        <v>129</v>
      </c>
      <c r="Y40" s="3"/>
    </row>
    <row r="41" ht="13.55" customHeight="1">
      <c r="A41" t="s" s="2">
        <v>123</v>
      </c>
      <c r="B41" t="s" s="2">
        <v>124</v>
      </c>
      <c r="C41" s="7">
        <v>10.53101</v>
      </c>
      <c r="D41" s="7">
        <v>55.038618</v>
      </c>
      <c r="E41" t="s" s="2">
        <v>125</v>
      </c>
      <c r="F41" t="s" s="2">
        <v>35</v>
      </c>
      <c r="G41" s="3"/>
      <c r="H41" t="s" s="2">
        <v>146</v>
      </c>
      <c r="I41" t="s" s="2">
        <v>61</v>
      </c>
      <c r="J41" t="s" s="2">
        <v>38</v>
      </c>
      <c r="K41" t="s" s="2">
        <v>147</v>
      </c>
      <c r="L41" t="s" s="2">
        <v>148</v>
      </c>
      <c r="M41" s="7">
        <v>4905</v>
      </c>
      <c r="N41" s="7">
        <v>35</v>
      </c>
      <c r="O41" s="4">
        <v>0</v>
      </c>
      <c r="P41" s="8">
        <f>M41+O41</f>
        <v>4905</v>
      </c>
      <c r="Q41" s="7">
        <v>-3769</v>
      </c>
      <c r="R41" s="7">
        <v>-3637</v>
      </c>
      <c r="S41" s="7">
        <v>-26.7</v>
      </c>
      <c r="T41" s="3"/>
      <c r="U41" s="3"/>
      <c r="V41" s="3"/>
      <c r="W41" s="3"/>
      <c r="X41" t="s" s="2">
        <v>129</v>
      </c>
      <c r="Y41" s="3"/>
    </row>
    <row r="42" ht="13.55" customHeight="1">
      <c r="A42" t="s" s="2">
        <v>123</v>
      </c>
      <c r="B42" t="s" s="2">
        <v>124</v>
      </c>
      <c r="C42" s="7">
        <v>10.53101</v>
      </c>
      <c r="D42" s="7">
        <v>55.038618</v>
      </c>
      <c r="E42" t="s" s="2">
        <v>125</v>
      </c>
      <c r="F42" t="s" s="2">
        <v>35</v>
      </c>
      <c r="G42" s="3"/>
      <c r="H42" t="s" s="2">
        <v>146</v>
      </c>
      <c r="I42" t="s" s="2">
        <v>61</v>
      </c>
      <c r="J42" t="s" s="2">
        <v>38</v>
      </c>
      <c r="K42" t="s" s="2">
        <v>147</v>
      </c>
      <c r="L42" t="s" s="2">
        <v>149</v>
      </c>
      <c r="M42" s="7">
        <v>4830</v>
      </c>
      <c r="N42" s="7">
        <v>40</v>
      </c>
      <c r="O42" s="4">
        <v>0</v>
      </c>
      <c r="P42" s="8">
        <f>M42+O42</f>
        <v>4830</v>
      </c>
      <c r="Q42" s="7">
        <v>-3701</v>
      </c>
      <c r="R42" s="7">
        <v>-3523</v>
      </c>
      <c r="S42" s="7">
        <v>-25.7</v>
      </c>
      <c r="T42" s="3"/>
      <c r="U42" s="3"/>
      <c r="V42" s="3"/>
      <c r="W42" s="3"/>
      <c r="X42" t="s" s="2">
        <v>129</v>
      </c>
      <c r="Y42" s="3"/>
    </row>
    <row r="43" ht="13.55" customHeight="1">
      <c r="A43" t="s" s="2">
        <v>150</v>
      </c>
      <c r="B43" t="s" s="2">
        <v>151</v>
      </c>
      <c r="C43" s="7">
        <v>11.539</v>
      </c>
      <c r="D43" s="7">
        <v>55.365</v>
      </c>
      <c r="E43" t="s" s="2">
        <v>102</v>
      </c>
      <c r="F43" t="s" s="2">
        <v>103</v>
      </c>
      <c r="G43" t="s" s="2">
        <v>104</v>
      </c>
      <c r="H43" t="s" s="2">
        <v>152</v>
      </c>
      <c r="I43" t="s" s="2">
        <v>68</v>
      </c>
      <c r="J43" t="s" s="2">
        <v>110</v>
      </c>
      <c r="K43" t="s" s="2">
        <v>153</v>
      </c>
      <c r="L43" t="s" s="2">
        <v>154</v>
      </c>
      <c r="M43" s="7">
        <v>4772</v>
      </c>
      <c r="N43" s="7">
        <v>24</v>
      </c>
      <c r="O43" s="4">
        <f>273*(-21-T44)/10</f>
        <v>-34.125</v>
      </c>
      <c r="P43" s="8">
        <f>M43+O43</f>
        <v>4737.875</v>
      </c>
      <c r="Q43" s="7">
        <v>-3631</v>
      </c>
      <c r="R43" s="7">
        <v>-3379</v>
      </c>
      <c r="S43" s="7">
        <v>-20.27</v>
      </c>
      <c r="T43" s="7">
        <v>-20.3</v>
      </c>
      <c r="U43" s="7">
        <v>10.2</v>
      </c>
      <c r="V43" s="7">
        <v>3.3</v>
      </c>
      <c r="W43" s="3"/>
      <c r="X43" t="s" s="2">
        <v>85</v>
      </c>
      <c r="Y43" s="3"/>
    </row>
    <row r="44" ht="13.55" customHeight="1">
      <c r="A44" t="s" s="2">
        <v>150</v>
      </c>
      <c r="B44" t="s" s="2">
        <v>151</v>
      </c>
      <c r="C44" s="7">
        <v>11.539</v>
      </c>
      <c r="D44" s="7">
        <v>55.365</v>
      </c>
      <c r="E44" t="s" s="2">
        <v>102</v>
      </c>
      <c r="F44" t="s" s="2">
        <v>103</v>
      </c>
      <c r="G44" t="s" s="2">
        <v>104</v>
      </c>
      <c r="H44" t="s" s="2">
        <v>152</v>
      </c>
      <c r="I44" t="s" s="2">
        <v>68</v>
      </c>
      <c r="J44" t="s" s="2">
        <v>110</v>
      </c>
      <c r="K44" t="s" s="2">
        <v>111</v>
      </c>
      <c r="L44" t="s" s="2">
        <v>155</v>
      </c>
      <c r="M44" s="3"/>
      <c r="N44" s="3"/>
      <c r="O44" s="5"/>
      <c r="P44" s="8"/>
      <c r="Q44" s="3"/>
      <c r="R44" s="3"/>
      <c r="S44" s="3"/>
      <c r="T44" s="7">
        <v>-19.75</v>
      </c>
      <c r="U44" s="7">
        <v>11.37</v>
      </c>
      <c r="V44" s="7">
        <v>3.21</v>
      </c>
      <c r="W44" t="s" s="2">
        <v>156</v>
      </c>
      <c r="X44" t="s" s="2">
        <v>85</v>
      </c>
      <c r="Y44" t="s" s="2">
        <v>157</v>
      </c>
    </row>
    <row r="45" ht="13.55" customHeight="1">
      <c r="A45" t="s" s="2">
        <v>150</v>
      </c>
      <c r="B45" t="s" s="2">
        <v>151</v>
      </c>
      <c r="C45" s="7">
        <v>11.539</v>
      </c>
      <c r="D45" s="7">
        <v>55.365</v>
      </c>
      <c r="E45" t="s" s="2">
        <v>102</v>
      </c>
      <c r="F45" t="s" s="2">
        <v>103</v>
      </c>
      <c r="G45" t="s" s="2">
        <v>104</v>
      </c>
      <c r="H45" t="s" s="2">
        <v>152</v>
      </c>
      <c r="I45" t="s" s="2">
        <v>68</v>
      </c>
      <c r="J45" t="s" s="2">
        <v>110</v>
      </c>
      <c r="K45" t="s" s="2">
        <v>158</v>
      </c>
      <c r="L45" t="s" s="2">
        <v>159</v>
      </c>
      <c r="M45" s="7">
        <v>4490</v>
      </c>
      <c r="N45" s="7">
        <v>65</v>
      </c>
      <c r="O45" t="s" s="6">
        <v>37</v>
      </c>
      <c r="P45" s="8"/>
      <c r="Q45" s="3"/>
      <c r="R45" s="3"/>
      <c r="S45" s="3"/>
      <c r="T45" s="3"/>
      <c r="U45" s="3"/>
      <c r="V45" s="3"/>
      <c r="W45" s="3"/>
      <c r="X45" t="s" s="2">
        <v>160</v>
      </c>
      <c r="Y45" s="3"/>
    </row>
    <row r="46" ht="13.55" customHeight="1">
      <c r="A46" t="s" s="2">
        <v>161</v>
      </c>
      <c r="B46" t="s" s="2">
        <v>162</v>
      </c>
      <c r="C46" s="7">
        <v>10.111</v>
      </c>
      <c r="D46" s="7">
        <v>55.108</v>
      </c>
      <c r="E46" t="s" s="2">
        <v>163</v>
      </c>
      <c r="F46" t="s" s="2">
        <v>92</v>
      </c>
      <c r="G46" t="s" s="2">
        <v>164</v>
      </c>
      <c r="H46" t="s" s="2">
        <v>165</v>
      </c>
      <c r="I46" t="s" s="2">
        <v>68</v>
      </c>
      <c r="J46" t="s" s="2">
        <v>110</v>
      </c>
      <c r="K46" t="s" s="2">
        <v>166</v>
      </c>
      <c r="L46" t="s" s="2">
        <v>167</v>
      </c>
      <c r="M46" s="7">
        <v>4250</v>
      </c>
      <c r="N46" s="7">
        <v>90</v>
      </c>
      <c r="O46" t="s" s="6">
        <v>37</v>
      </c>
      <c r="P46" s="8"/>
      <c r="Q46" s="3"/>
      <c r="R46" s="3"/>
      <c r="S46" s="3"/>
      <c r="T46" s="3"/>
      <c r="U46" s="3"/>
      <c r="V46" s="3"/>
      <c r="W46" s="3"/>
      <c r="X46" t="s" s="2">
        <v>168</v>
      </c>
      <c r="Y46" s="3"/>
    </row>
    <row r="47" ht="13.55" customHeight="1">
      <c r="A47" t="s" s="2">
        <v>161</v>
      </c>
      <c r="B47" t="s" s="2">
        <v>162</v>
      </c>
      <c r="C47" s="7">
        <v>10.111</v>
      </c>
      <c r="D47" s="7">
        <v>55.108</v>
      </c>
      <c r="E47" t="s" s="2">
        <v>163</v>
      </c>
      <c r="F47" t="s" s="2">
        <v>92</v>
      </c>
      <c r="G47" t="s" s="2">
        <v>164</v>
      </c>
      <c r="H47" t="s" s="2">
        <v>169</v>
      </c>
      <c r="I47" t="s" s="2">
        <v>68</v>
      </c>
      <c r="J47" t="s" s="2">
        <v>110</v>
      </c>
      <c r="K47" t="s" s="2">
        <v>166</v>
      </c>
      <c r="L47" t="s" s="2">
        <v>170</v>
      </c>
      <c r="M47" s="7">
        <v>4140</v>
      </c>
      <c r="N47" s="7">
        <v>90</v>
      </c>
      <c r="O47" t="s" s="6">
        <v>37</v>
      </c>
      <c r="P47" s="8"/>
      <c r="Q47" s="3"/>
      <c r="R47" s="3"/>
      <c r="S47" s="3"/>
      <c r="T47" s="3"/>
      <c r="U47" s="3"/>
      <c r="V47" s="3"/>
      <c r="W47" s="3"/>
      <c r="X47" t="s" s="2">
        <v>168</v>
      </c>
      <c r="Y47" s="3"/>
    </row>
    <row r="48" ht="13.55" customHeight="1">
      <c r="A48" t="s" s="2">
        <v>161</v>
      </c>
      <c r="B48" t="s" s="2">
        <v>162</v>
      </c>
      <c r="C48" s="7">
        <v>10.111</v>
      </c>
      <c r="D48" s="7">
        <v>55.108</v>
      </c>
      <c r="E48" t="s" s="2">
        <v>163</v>
      </c>
      <c r="F48" t="s" s="2">
        <v>92</v>
      </c>
      <c r="G48" t="s" s="2">
        <v>164</v>
      </c>
      <c r="H48" t="s" s="2">
        <v>171</v>
      </c>
      <c r="I48" t="s" s="2">
        <v>68</v>
      </c>
      <c r="J48" t="s" s="2">
        <v>110</v>
      </c>
      <c r="K48" t="s" s="2">
        <v>166</v>
      </c>
      <c r="L48" t="s" s="2">
        <v>172</v>
      </c>
      <c r="M48" s="7">
        <v>4200</v>
      </c>
      <c r="N48" s="7">
        <v>90</v>
      </c>
      <c r="O48" t="s" s="6">
        <v>37</v>
      </c>
      <c r="P48" s="8"/>
      <c r="Q48" s="3"/>
      <c r="R48" s="3"/>
      <c r="S48" s="3"/>
      <c r="T48" s="3"/>
      <c r="U48" s="3"/>
      <c r="V48" s="3"/>
      <c r="W48" s="3"/>
      <c r="X48" t="s" s="2">
        <v>168</v>
      </c>
      <c r="Y48" s="3"/>
    </row>
    <row r="49" ht="13.55" customHeight="1">
      <c r="A49" t="s" s="2">
        <v>161</v>
      </c>
      <c r="B49" t="s" s="2">
        <v>162</v>
      </c>
      <c r="C49" s="7">
        <v>10.111</v>
      </c>
      <c r="D49" s="7">
        <v>55.108</v>
      </c>
      <c r="E49" t="s" s="2">
        <v>163</v>
      </c>
      <c r="F49" t="s" s="2">
        <v>92</v>
      </c>
      <c r="G49" t="s" s="2">
        <v>164</v>
      </c>
      <c r="H49" t="s" s="2">
        <v>173</v>
      </c>
      <c r="I49" t="s" s="2">
        <v>68</v>
      </c>
      <c r="J49" t="s" s="2">
        <v>81</v>
      </c>
      <c r="K49" t="s" s="2">
        <v>106</v>
      </c>
      <c r="L49" t="s" s="2">
        <v>174</v>
      </c>
      <c r="M49" s="7">
        <v>4847</v>
      </c>
      <c r="N49" s="7">
        <v>34</v>
      </c>
      <c r="O49" s="4">
        <f>273*(-21-T49)/10</f>
        <v>-27.3</v>
      </c>
      <c r="P49" s="8">
        <f>M49+O49</f>
        <v>4819.7</v>
      </c>
      <c r="Q49" s="7">
        <v>-3648</v>
      </c>
      <c r="R49" s="7">
        <v>-3528</v>
      </c>
      <c r="S49" s="3"/>
      <c r="T49" s="7">
        <v>-20</v>
      </c>
      <c r="U49" s="7">
        <v>10.2</v>
      </c>
      <c r="V49" s="7">
        <v>3.16</v>
      </c>
      <c r="W49" t="s" s="2">
        <v>175</v>
      </c>
      <c r="X49" t="s" s="2">
        <v>85</v>
      </c>
      <c r="Y49" s="3"/>
    </row>
    <row r="50" ht="13.55" customHeight="1">
      <c r="A50" t="s" s="2">
        <v>161</v>
      </c>
      <c r="B50" t="s" s="2">
        <v>162</v>
      </c>
      <c r="C50" s="7">
        <v>10.111</v>
      </c>
      <c r="D50" s="7">
        <v>55.108</v>
      </c>
      <c r="E50" t="s" s="2">
        <v>163</v>
      </c>
      <c r="F50" t="s" s="2">
        <v>92</v>
      </c>
      <c r="G50" t="s" s="2">
        <v>164</v>
      </c>
      <c r="H50" t="s" s="2">
        <v>173</v>
      </c>
      <c r="I50" t="s" s="2">
        <v>68</v>
      </c>
      <c r="J50" t="s" s="2">
        <v>110</v>
      </c>
      <c r="K50" t="s" s="2">
        <v>176</v>
      </c>
      <c r="L50" t="s" s="2">
        <v>177</v>
      </c>
      <c r="M50" s="7">
        <v>4550</v>
      </c>
      <c r="N50" s="7">
        <v>65</v>
      </c>
      <c r="O50" t="s" s="6">
        <v>37</v>
      </c>
      <c r="P50" s="8"/>
      <c r="Q50" s="3"/>
      <c r="R50" s="3"/>
      <c r="S50" s="3"/>
      <c r="T50" s="3"/>
      <c r="U50" s="3"/>
      <c r="V50" s="3"/>
      <c r="W50" t="s" s="2">
        <v>175</v>
      </c>
      <c r="X50" t="s" s="2">
        <v>168</v>
      </c>
      <c r="Y50" s="3"/>
    </row>
    <row r="51" ht="13.55" customHeight="1">
      <c r="A51" t="s" s="2">
        <v>161</v>
      </c>
      <c r="B51" t="s" s="2">
        <v>162</v>
      </c>
      <c r="C51" s="7">
        <v>10.111</v>
      </c>
      <c r="D51" s="7">
        <v>55.108</v>
      </c>
      <c r="E51" t="s" s="2">
        <v>163</v>
      </c>
      <c r="F51" t="s" s="2">
        <v>92</v>
      </c>
      <c r="G51" t="s" s="2">
        <v>164</v>
      </c>
      <c r="H51" t="s" s="2">
        <v>178</v>
      </c>
      <c r="I51" t="s" s="2">
        <v>68</v>
      </c>
      <c r="J51" t="s" s="2">
        <v>81</v>
      </c>
      <c r="K51" t="s" s="2">
        <v>179</v>
      </c>
      <c r="L51" t="s" s="2">
        <v>180</v>
      </c>
      <c r="M51" s="7">
        <v>4750</v>
      </c>
      <c r="N51" s="7">
        <v>58</v>
      </c>
      <c r="O51" s="4">
        <f>273*(-21-T51)/10</f>
        <v>-32.76</v>
      </c>
      <c r="P51" s="8">
        <f>M51+O51</f>
        <v>4717.24</v>
      </c>
      <c r="Q51" s="7">
        <v>-3633</v>
      </c>
      <c r="R51" s="7">
        <v>-3372</v>
      </c>
      <c r="S51" s="3"/>
      <c r="T51" s="7">
        <v>-19.8</v>
      </c>
      <c r="U51" s="7">
        <v>10.5</v>
      </c>
      <c r="V51" s="7">
        <v>3.16</v>
      </c>
      <c r="W51" t="s" s="2">
        <v>181</v>
      </c>
      <c r="X51" t="s" s="2">
        <v>85</v>
      </c>
      <c r="Y51" s="3"/>
    </row>
    <row r="52" ht="13.55" customHeight="1">
      <c r="A52" t="s" s="2">
        <v>161</v>
      </c>
      <c r="B52" t="s" s="2">
        <v>162</v>
      </c>
      <c r="C52" s="7">
        <v>10.111</v>
      </c>
      <c r="D52" s="7">
        <v>55.108</v>
      </c>
      <c r="E52" t="s" s="2">
        <v>163</v>
      </c>
      <c r="F52" t="s" s="2">
        <v>92</v>
      </c>
      <c r="G52" t="s" s="2">
        <v>164</v>
      </c>
      <c r="H52" t="s" s="2">
        <v>182</v>
      </c>
      <c r="I52" t="s" s="2">
        <v>68</v>
      </c>
      <c r="J52" t="s" s="2">
        <v>110</v>
      </c>
      <c r="K52" t="s" s="2">
        <v>183</v>
      </c>
      <c r="L52" t="s" s="2">
        <v>184</v>
      </c>
      <c r="M52" s="7">
        <v>4170</v>
      </c>
      <c r="N52" s="7">
        <v>38</v>
      </c>
      <c r="O52" s="4">
        <f>273*(-21-T52)/10</f>
        <v>-8.19</v>
      </c>
      <c r="P52" s="8">
        <f>M52+O52</f>
        <v>4161.81</v>
      </c>
      <c r="Q52" s="7">
        <v>-2883</v>
      </c>
      <c r="R52" s="7">
        <v>-2626</v>
      </c>
      <c r="S52" s="3"/>
      <c r="T52" s="7">
        <v>-20.7</v>
      </c>
      <c r="U52" s="7">
        <v>9.6</v>
      </c>
      <c r="V52" s="7">
        <v>3.2</v>
      </c>
      <c r="W52" t="s" s="2">
        <v>185</v>
      </c>
      <c r="X52" t="s" s="2">
        <v>85</v>
      </c>
      <c r="Y52" s="3"/>
    </row>
    <row r="53" ht="13.55" customHeight="1">
      <c r="A53" t="s" s="2">
        <v>161</v>
      </c>
      <c r="B53" t="s" s="2">
        <v>162</v>
      </c>
      <c r="C53" s="7">
        <v>10.111</v>
      </c>
      <c r="D53" s="7">
        <v>55.108</v>
      </c>
      <c r="E53" t="s" s="2">
        <v>163</v>
      </c>
      <c r="F53" t="s" s="2">
        <v>92</v>
      </c>
      <c r="G53" t="s" s="2">
        <v>164</v>
      </c>
      <c r="H53" t="s" s="2">
        <v>186</v>
      </c>
      <c r="I53" t="s" s="2">
        <v>68</v>
      </c>
      <c r="J53" t="s" s="2">
        <v>110</v>
      </c>
      <c r="K53" t="s" s="2">
        <v>183</v>
      </c>
      <c r="L53" t="s" s="2">
        <v>187</v>
      </c>
      <c r="M53" s="7">
        <v>4238</v>
      </c>
      <c r="N53" s="7">
        <v>38</v>
      </c>
      <c r="O53" s="4">
        <f>273*(-21-T53)/10</f>
        <v>-24.57</v>
      </c>
      <c r="P53" s="8">
        <f>M53+O53</f>
        <v>4213.43</v>
      </c>
      <c r="Q53" s="7">
        <v>-2906</v>
      </c>
      <c r="R53" s="7">
        <v>-2668</v>
      </c>
      <c r="S53" s="3"/>
      <c r="T53" s="7">
        <v>-20.1</v>
      </c>
      <c r="U53" s="7">
        <v>10.3</v>
      </c>
      <c r="V53" s="7">
        <v>3.2</v>
      </c>
      <c r="W53" t="s" s="2">
        <v>188</v>
      </c>
      <c r="X53" t="s" s="2">
        <v>85</v>
      </c>
      <c r="Y53" s="3"/>
    </row>
    <row r="54" ht="13.55" customHeight="1">
      <c r="A54" t="s" s="2">
        <v>161</v>
      </c>
      <c r="B54" t="s" s="2">
        <v>162</v>
      </c>
      <c r="C54" s="7">
        <v>10.111</v>
      </c>
      <c r="D54" s="7">
        <v>55.108</v>
      </c>
      <c r="E54" t="s" s="2">
        <v>163</v>
      </c>
      <c r="F54" t="s" s="2">
        <v>92</v>
      </c>
      <c r="G54" t="s" s="2">
        <v>164</v>
      </c>
      <c r="H54" t="s" s="2">
        <v>189</v>
      </c>
      <c r="I54" t="s" s="2">
        <v>68</v>
      </c>
      <c r="J54" t="s" s="2">
        <v>110</v>
      </c>
      <c r="K54" t="s" s="2">
        <v>183</v>
      </c>
      <c r="L54" t="s" s="2">
        <v>190</v>
      </c>
      <c r="M54" s="7">
        <v>4086</v>
      </c>
      <c r="N54" s="7">
        <v>42</v>
      </c>
      <c r="O54" s="4">
        <f>273*(-21-T54)/10</f>
        <v>-27.3</v>
      </c>
      <c r="P54" s="8">
        <f>M54+O54</f>
        <v>4058.7</v>
      </c>
      <c r="Q54" s="7">
        <v>-2851</v>
      </c>
      <c r="R54" s="7">
        <v>-2471</v>
      </c>
      <c r="S54" s="3"/>
      <c r="T54" s="7">
        <v>-20</v>
      </c>
      <c r="U54" s="7">
        <v>10.6</v>
      </c>
      <c r="V54" s="7">
        <v>3.23</v>
      </c>
      <c r="W54" t="s" s="2">
        <v>191</v>
      </c>
      <c r="X54" t="s" s="2">
        <v>85</v>
      </c>
      <c r="Y54" s="3"/>
    </row>
    <row r="55" ht="13.55" customHeight="1">
      <c r="A55" t="s" s="2">
        <v>161</v>
      </c>
      <c r="B55" t="s" s="2">
        <v>162</v>
      </c>
      <c r="C55" s="7">
        <v>10.111</v>
      </c>
      <c r="D55" s="7">
        <v>55.108</v>
      </c>
      <c r="E55" t="s" s="2">
        <v>163</v>
      </c>
      <c r="F55" t="s" s="2">
        <v>92</v>
      </c>
      <c r="G55" t="s" s="2">
        <v>164</v>
      </c>
      <c r="H55" t="s" s="2">
        <v>192</v>
      </c>
      <c r="I55" t="s" s="2">
        <v>68</v>
      </c>
      <c r="J55" t="s" s="2">
        <v>81</v>
      </c>
      <c r="K55" t="s" s="2">
        <v>193</v>
      </c>
      <c r="L55" t="s" s="2">
        <v>194</v>
      </c>
      <c r="M55" s="7">
        <v>4756</v>
      </c>
      <c r="N55" s="7">
        <v>37</v>
      </c>
      <c r="O55" s="4">
        <f>273*(-21-T55)/10</f>
        <v>-27.3</v>
      </c>
      <c r="P55" s="8">
        <f>M55+O55</f>
        <v>4728.7</v>
      </c>
      <c r="Q55" s="7">
        <v>-3632</v>
      </c>
      <c r="R55" s="7">
        <v>-3376</v>
      </c>
      <c r="S55" s="3"/>
      <c r="T55" s="7">
        <v>-20</v>
      </c>
      <c r="U55" s="7">
        <v>10.2</v>
      </c>
      <c r="V55" s="7">
        <v>3.23</v>
      </c>
      <c r="W55" t="s" s="2">
        <v>195</v>
      </c>
      <c r="X55" t="s" s="2">
        <v>85</v>
      </c>
      <c r="Y55" s="3"/>
    </row>
    <row r="56" ht="13.55" customHeight="1">
      <c r="A56" t="s" s="2">
        <v>161</v>
      </c>
      <c r="B56" t="s" s="2">
        <v>162</v>
      </c>
      <c r="C56" s="7">
        <v>10.111</v>
      </c>
      <c r="D56" s="7">
        <v>55.108</v>
      </c>
      <c r="E56" t="s" s="2">
        <v>163</v>
      </c>
      <c r="F56" t="s" s="2">
        <v>92</v>
      </c>
      <c r="G56" t="s" s="2">
        <v>164</v>
      </c>
      <c r="H56" t="s" s="2">
        <v>196</v>
      </c>
      <c r="I56" t="s" s="2">
        <v>68</v>
      </c>
      <c r="J56" t="s" s="2">
        <v>110</v>
      </c>
      <c r="K56" t="s" s="2">
        <v>183</v>
      </c>
      <c r="L56" t="s" s="2">
        <v>197</v>
      </c>
      <c r="M56" s="7">
        <v>3983</v>
      </c>
      <c r="N56" s="7">
        <v>39</v>
      </c>
      <c r="O56" s="4">
        <f>273*(-21-T56)/10</f>
        <v>-27.3</v>
      </c>
      <c r="P56" s="8">
        <f>M56+O56</f>
        <v>3955.7</v>
      </c>
      <c r="Q56" s="7">
        <v>-2574</v>
      </c>
      <c r="R56" s="7">
        <v>-2306</v>
      </c>
      <c r="S56" s="3"/>
      <c r="T56" s="7">
        <v>-20</v>
      </c>
      <c r="U56" s="7">
        <v>9.9</v>
      </c>
      <c r="V56" s="7">
        <v>3.19</v>
      </c>
      <c r="W56" t="s" s="2">
        <v>198</v>
      </c>
      <c r="X56" t="s" s="2">
        <v>85</v>
      </c>
      <c r="Y56" s="3"/>
    </row>
    <row r="57" ht="13.55" customHeight="1">
      <c r="A57" t="s" s="2">
        <v>199</v>
      </c>
      <c r="B57" t="s" s="2">
        <v>200</v>
      </c>
      <c r="C57" s="7">
        <v>10.669197</v>
      </c>
      <c r="D57" s="7">
        <v>56.261189</v>
      </c>
      <c r="E57" t="s" s="2">
        <v>34</v>
      </c>
      <c r="F57" t="s" s="2">
        <v>35</v>
      </c>
      <c r="G57" s="3"/>
      <c r="H57" t="s" s="2">
        <v>201</v>
      </c>
      <c r="I57" t="s" s="2">
        <v>77</v>
      </c>
      <c r="J57" t="s" s="2">
        <v>38</v>
      </c>
      <c r="K57" t="s" s="2">
        <v>202</v>
      </c>
      <c r="L57" t="s" s="2">
        <v>203</v>
      </c>
      <c r="M57" s="7">
        <v>4850</v>
      </c>
      <c r="N57" s="7">
        <v>100</v>
      </c>
      <c r="O57" s="4">
        <v>0</v>
      </c>
      <c r="P57" s="8">
        <f>M57+O57</f>
        <v>4850</v>
      </c>
      <c r="Q57" s="7">
        <v>-3938</v>
      </c>
      <c r="R57" s="7">
        <v>-3373</v>
      </c>
      <c r="S57" s="3"/>
      <c r="T57" s="3"/>
      <c r="U57" s="3"/>
      <c r="V57" s="3"/>
      <c r="W57" s="3"/>
      <c r="X57" t="s" s="2">
        <v>204</v>
      </c>
      <c r="Y57" s="3"/>
    </row>
    <row r="58" ht="13.55" customHeight="1">
      <c r="A58" t="s" s="2">
        <v>199</v>
      </c>
      <c r="B58" t="s" s="2">
        <v>200</v>
      </c>
      <c r="C58" s="7">
        <v>10.669197</v>
      </c>
      <c r="D58" s="7">
        <v>56.261189</v>
      </c>
      <c r="E58" t="s" s="2">
        <v>34</v>
      </c>
      <c r="F58" t="s" s="2">
        <v>35</v>
      </c>
      <c r="G58" s="3"/>
      <c r="H58" t="s" s="2">
        <v>205</v>
      </c>
      <c r="I58" t="s" s="2">
        <v>45</v>
      </c>
      <c r="J58" t="s" s="2">
        <v>38</v>
      </c>
      <c r="K58" t="s" s="2">
        <v>39</v>
      </c>
      <c r="L58" t="s" s="2">
        <v>206</v>
      </c>
      <c r="M58" s="7">
        <v>5260</v>
      </c>
      <c r="N58" s="7">
        <v>100</v>
      </c>
      <c r="O58" s="4">
        <v>0</v>
      </c>
      <c r="P58" s="8">
        <f>M58+O58</f>
        <v>5260</v>
      </c>
      <c r="Q58" s="7">
        <v>-4335</v>
      </c>
      <c r="R58" s="7">
        <v>-3810</v>
      </c>
      <c r="S58" s="3"/>
      <c r="T58" s="3"/>
      <c r="U58" s="3"/>
      <c r="V58" s="3"/>
      <c r="W58" s="3"/>
      <c r="X58" t="s" s="2">
        <v>207</v>
      </c>
      <c r="Y58" s="3"/>
    </row>
    <row r="59" ht="13.55" customHeight="1">
      <c r="A59" t="s" s="2">
        <v>208</v>
      </c>
      <c r="B59" t="s" s="2">
        <v>209</v>
      </c>
      <c r="C59" s="7">
        <v>11.360353</v>
      </c>
      <c r="D59" s="7">
        <v>55.698178</v>
      </c>
      <c r="E59" t="s" s="2">
        <v>102</v>
      </c>
      <c r="F59" t="s" s="2">
        <v>35</v>
      </c>
      <c r="G59" s="3"/>
      <c r="H59" t="s" s="2">
        <v>210</v>
      </c>
      <c r="I59" t="s" s="2">
        <v>45</v>
      </c>
      <c r="J59" t="s" s="2">
        <v>38</v>
      </c>
      <c r="K59" t="s" s="2">
        <v>39</v>
      </c>
      <c r="L59" t="s" s="2">
        <v>211</v>
      </c>
      <c r="M59" s="7">
        <v>5010</v>
      </c>
      <c r="N59" s="7">
        <v>100</v>
      </c>
      <c r="O59" s="4">
        <v>0</v>
      </c>
      <c r="P59" s="8">
        <f>M59+O59</f>
        <v>5010</v>
      </c>
      <c r="Q59" s="7">
        <v>-4040</v>
      </c>
      <c r="R59" s="7">
        <v>-3633</v>
      </c>
      <c r="S59" s="3"/>
      <c r="T59" s="3"/>
      <c r="U59" s="3"/>
      <c r="V59" s="3"/>
      <c r="W59" s="3"/>
      <c r="X59" t="s" s="2">
        <v>212</v>
      </c>
      <c r="Y59" s="3"/>
    </row>
    <row r="60" ht="13.55" customHeight="1">
      <c r="A60" t="s" s="2">
        <v>213</v>
      </c>
      <c r="B60" t="s" s="2">
        <v>214</v>
      </c>
      <c r="C60" s="7">
        <v>9.981849</v>
      </c>
      <c r="D60" s="7">
        <v>55.889743</v>
      </c>
      <c r="E60" t="s" s="2">
        <v>34</v>
      </c>
      <c r="F60" t="s" s="2">
        <v>35</v>
      </c>
      <c r="G60" s="3"/>
      <c r="H60" t="s" s="2">
        <v>215</v>
      </c>
      <c r="I60" t="s" s="2">
        <v>61</v>
      </c>
      <c r="J60" t="s" s="2">
        <v>38</v>
      </c>
      <c r="K60" t="s" s="2">
        <v>216</v>
      </c>
      <c r="L60" t="s" s="2">
        <v>217</v>
      </c>
      <c r="M60" s="7">
        <v>5080</v>
      </c>
      <c r="N60" s="7">
        <v>90</v>
      </c>
      <c r="O60" s="4">
        <v>0</v>
      </c>
      <c r="P60" s="8">
        <f>M60+O60</f>
        <v>5080</v>
      </c>
      <c r="Q60" s="7">
        <v>-4047</v>
      </c>
      <c r="R60" s="7">
        <v>-3652</v>
      </c>
      <c r="S60" s="7">
        <v>-24.6</v>
      </c>
      <c r="T60" s="3"/>
      <c r="U60" s="3"/>
      <c r="V60" s="3"/>
      <c r="W60" s="3"/>
      <c r="X60" t="s" s="2">
        <v>218</v>
      </c>
      <c r="Y60" s="3"/>
    </row>
    <row r="61" ht="13.55" customHeight="1">
      <c r="A61" t="s" s="2">
        <v>213</v>
      </c>
      <c r="B61" t="s" s="2">
        <v>214</v>
      </c>
      <c r="C61" s="7">
        <v>9.981849</v>
      </c>
      <c r="D61" s="7">
        <v>55.889743</v>
      </c>
      <c r="E61" t="s" s="2">
        <v>34</v>
      </c>
      <c r="F61" t="s" s="2">
        <v>35</v>
      </c>
      <c r="G61" s="3"/>
      <c r="H61" t="s" s="2">
        <v>219</v>
      </c>
      <c r="I61" t="s" s="2">
        <v>61</v>
      </c>
      <c r="J61" t="s" s="2">
        <v>38</v>
      </c>
      <c r="K61" s="3"/>
      <c r="L61" t="s" s="2">
        <v>220</v>
      </c>
      <c r="M61" s="7">
        <v>4890</v>
      </c>
      <c r="N61" s="7">
        <v>90</v>
      </c>
      <c r="O61" s="4">
        <v>0</v>
      </c>
      <c r="P61" s="8">
        <f>M61+O61</f>
        <v>4890</v>
      </c>
      <c r="Q61" s="7">
        <v>-3946</v>
      </c>
      <c r="R61" s="7">
        <v>-3384</v>
      </c>
      <c r="S61" s="7">
        <v>-25.6</v>
      </c>
      <c r="T61" s="3"/>
      <c r="U61" s="3"/>
      <c r="V61" s="3"/>
      <c r="W61" s="3"/>
      <c r="X61" t="s" s="2">
        <v>218</v>
      </c>
      <c r="Y61" s="3"/>
    </row>
    <row r="62" ht="13.55" customHeight="1">
      <c r="A62" t="s" s="2">
        <v>221</v>
      </c>
      <c r="B62" t="s" s="2">
        <v>222</v>
      </c>
      <c r="C62" s="7">
        <v>9.776016</v>
      </c>
      <c r="D62" s="7">
        <v>55.884399</v>
      </c>
      <c r="E62" t="s" s="2">
        <v>34</v>
      </c>
      <c r="F62" t="s" s="2">
        <v>35</v>
      </c>
      <c r="G62" s="3"/>
      <c r="H62" t="s" s="2">
        <v>223</v>
      </c>
      <c r="I62" t="s" s="2">
        <v>77</v>
      </c>
      <c r="J62" t="s" s="2">
        <v>38</v>
      </c>
      <c r="K62" s="3"/>
      <c r="L62" t="s" s="2">
        <v>224</v>
      </c>
      <c r="M62" s="7">
        <v>4740</v>
      </c>
      <c r="N62" s="7">
        <v>34</v>
      </c>
      <c r="O62" s="4">
        <v>0</v>
      </c>
      <c r="P62" s="8">
        <f>M62+O62</f>
        <v>4740</v>
      </c>
      <c r="Q62" s="7">
        <v>-3634</v>
      </c>
      <c r="R62" s="7">
        <v>-3378</v>
      </c>
      <c r="S62" s="7">
        <v>-23</v>
      </c>
      <c r="T62" s="3"/>
      <c r="U62" s="3"/>
      <c r="V62" s="3"/>
      <c r="W62" s="3"/>
      <c r="X62" t="s" s="2">
        <v>225</v>
      </c>
      <c r="Y62" s="3"/>
    </row>
    <row r="63" ht="13.55" customHeight="1">
      <c r="A63" t="s" s="2">
        <v>226</v>
      </c>
      <c r="B63" t="s" s="2">
        <v>227</v>
      </c>
      <c r="C63" s="7">
        <v>10.248</v>
      </c>
      <c r="D63" s="7">
        <v>55.994</v>
      </c>
      <c r="E63" t="s" s="2">
        <v>34</v>
      </c>
      <c r="F63" t="s" s="2">
        <v>35</v>
      </c>
      <c r="G63" s="3"/>
      <c r="H63" t="s" s="2">
        <v>228</v>
      </c>
      <c r="I63" t="s" s="2">
        <v>77</v>
      </c>
      <c r="J63" t="s" s="2">
        <v>38</v>
      </c>
      <c r="K63" s="3"/>
      <c r="L63" t="s" s="2">
        <v>229</v>
      </c>
      <c r="M63" s="7">
        <v>4910</v>
      </c>
      <c r="N63" s="7">
        <v>90</v>
      </c>
      <c r="O63" s="4">
        <v>0</v>
      </c>
      <c r="P63" s="8">
        <f>M63+O63</f>
        <v>4910</v>
      </c>
      <c r="Q63" s="7">
        <v>-3946</v>
      </c>
      <c r="R63" s="7">
        <v>-3525</v>
      </c>
      <c r="S63" s="7">
        <v>-22.8</v>
      </c>
      <c r="T63" s="3"/>
      <c r="U63" s="3"/>
      <c r="V63" s="3"/>
      <c r="W63" s="3"/>
      <c r="X63" t="s" s="2">
        <v>230</v>
      </c>
      <c r="Y63" s="3"/>
    </row>
    <row r="64" ht="13.55" customHeight="1">
      <c r="A64" t="s" s="2">
        <v>226</v>
      </c>
      <c r="B64" t="s" s="2">
        <v>227</v>
      </c>
      <c r="C64" s="7">
        <v>10.248</v>
      </c>
      <c r="D64" s="7">
        <v>55.994</v>
      </c>
      <c r="E64" t="s" s="2">
        <v>34</v>
      </c>
      <c r="F64" t="s" s="2">
        <v>35</v>
      </c>
      <c r="G64" s="3"/>
      <c r="H64" t="s" s="2">
        <v>228</v>
      </c>
      <c r="I64" t="s" s="2">
        <v>61</v>
      </c>
      <c r="J64" t="s" s="2">
        <v>38</v>
      </c>
      <c r="K64" t="s" s="2">
        <v>231</v>
      </c>
      <c r="L64" t="s" s="2">
        <v>232</v>
      </c>
      <c r="M64" s="7">
        <v>4810</v>
      </c>
      <c r="N64" s="7">
        <v>70</v>
      </c>
      <c r="O64" s="4">
        <v>0</v>
      </c>
      <c r="P64" s="8">
        <f>M64+O64</f>
        <v>4810</v>
      </c>
      <c r="Q64" s="7">
        <v>-3756</v>
      </c>
      <c r="R64" s="7">
        <v>-3375</v>
      </c>
      <c r="S64" s="7">
        <v>-25.5</v>
      </c>
      <c r="T64" s="3"/>
      <c r="U64" s="3"/>
      <c r="V64" s="3"/>
      <c r="W64" s="3"/>
      <c r="X64" t="s" s="2">
        <v>230</v>
      </c>
      <c r="Y64" s="3"/>
    </row>
    <row r="65" ht="13.55" customHeight="1">
      <c r="A65" t="s" s="2">
        <v>226</v>
      </c>
      <c r="B65" t="s" s="2">
        <v>227</v>
      </c>
      <c r="C65" s="7">
        <v>10.248</v>
      </c>
      <c r="D65" s="7">
        <v>55.994</v>
      </c>
      <c r="E65" t="s" s="2">
        <v>34</v>
      </c>
      <c r="F65" t="s" s="2">
        <v>103</v>
      </c>
      <c r="G65" t="s" s="2">
        <v>104</v>
      </c>
      <c r="H65" t="s" s="2">
        <v>233</v>
      </c>
      <c r="I65" t="s" s="2">
        <v>68</v>
      </c>
      <c r="J65" t="s" s="2">
        <v>81</v>
      </c>
      <c r="K65" s="3"/>
      <c r="L65" t="s" s="2">
        <v>234</v>
      </c>
      <c r="M65" s="7">
        <v>4838</v>
      </c>
      <c r="N65" s="7">
        <v>29</v>
      </c>
      <c r="O65" s="4">
        <f>273*(-21-T65)/10</f>
        <v>-46.41</v>
      </c>
      <c r="P65" s="8">
        <f>M65+O65</f>
        <v>4791.59</v>
      </c>
      <c r="Q65" s="7">
        <v>-3639</v>
      </c>
      <c r="R65" s="7">
        <v>-3527</v>
      </c>
      <c r="S65" s="3"/>
      <c r="T65" s="7">
        <v>-19.3</v>
      </c>
      <c r="U65" s="7">
        <v>10.6</v>
      </c>
      <c r="V65" s="7">
        <v>3.17</v>
      </c>
      <c r="W65" t="s" s="2">
        <v>235</v>
      </c>
      <c r="X65" t="s" s="2">
        <v>85</v>
      </c>
      <c r="Y65" s="3"/>
    </row>
    <row r="66" ht="13.55" customHeight="1">
      <c r="A66" t="s" s="2">
        <v>226</v>
      </c>
      <c r="B66" t="s" s="2">
        <v>227</v>
      </c>
      <c r="C66" s="7">
        <v>10.248</v>
      </c>
      <c r="D66" s="7">
        <v>55.994</v>
      </c>
      <c r="E66" t="s" s="2">
        <v>34</v>
      </c>
      <c r="F66" t="s" s="2">
        <v>103</v>
      </c>
      <c r="G66" t="s" s="2">
        <v>104</v>
      </c>
      <c r="H66" t="s" s="2">
        <v>236</v>
      </c>
      <c r="I66" t="s" s="2">
        <v>68</v>
      </c>
      <c r="J66" t="s" s="2">
        <v>81</v>
      </c>
      <c r="K66" s="3"/>
      <c r="L66" t="s" s="2">
        <v>237</v>
      </c>
      <c r="M66" s="7">
        <v>4901</v>
      </c>
      <c r="N66" s="7">
        <v>37</v>
      </c>
      <c r="O66" s="4">
        <f>273*(-21-T66)/10</f>
        <v>-51.87</v>
      </c>
      <c r="P66" s="8">
        <f>M66+O66</f>
        <v>4849.13</v>
      </c>
      <c r="Q66" s="7">
        <v>-3707</v>
      </c>
      <c r="R66" s="7">
        <v>-3528</v>
      </c>
      <c r="S66" s="3"/>
      <c r="T66" s="7">
        <v>-19.1</v>
      </c>
      <c r="U66" s="7">
        <v>10.6</v>
      </c>
      <c r="V66" s="7">
        <v>3.2</v>
      </c>
      <c r="W66" t="s" s="2">
        <v>238</v>
      </c>
      <c r="X66" t="s" s="2">
        <v>85</v>
      </c>
      <c r="Y66" s="3"/>
    </row>
    <row r="67" ht="13.55" customHeight="1">
      <c r="A67" t="s" s="2">
        <v>226</v>
      </c>
      <c r="B67" t="s" s="2">
        <v>227</v>
      </c>
      <c r="C67" s="7">
        <v>10.248</v>
      </c>
      <c r="D67" s="7">
        <v>55.994</v>
      </c>
      <c r="E67" t="s" s="2">
        <v>34</v>
      </c>
      <c r="F67" t="s" s="2">
        <v>103</v>
      </c>
      <c r="G67" t="s" s="2">
        <v>104</v>
      </c>
      <c r="H67" t="s" s="2">
        <v>239</v>
      </c>
      <c r="I67" t="s" s="2">
        <v>68</v>
      </c>
      <c r="J67" t="s" s="2">
        <v>110</v>
      </c>
      <c r="K67" t="s" s="2">
        <v>240</v>
      </c>
      <c r="L67" t="s" s="2">
        <v>241</v>
      </c>
      <c r="M67" s="7">
        <v>4488</v>
      </c>
      <c r="N67" s="7">
        <v>38</v>
      </c>
      <c r="O67" s="4">
        <f>273*(-21-T67)/10</f>
        <v>-54.6</v>
      </c>
      <c r="P67" s="8">
        <f>M67+O67</f>
        <v>4433.4</v>
      </c>
      <c r="Q67" s="7">
        <v>-3331</v>
      </c>
      <c r="R67" s="7">
        <v>-2924</v>
      </c>
      <c r="S67" s="3"/>
      <c r="T67" s="7">
        <v>-19</v>
      </c>
      <c r="U67" s="7">
        <v>10.6</v>
      </c>
      <c r="V67" s="7">
        <v>3.22</v>
      </c>
      <c r="W67" t="s" s="2">
        <v>242</v>
      </c>
      <c r="X67" t="s" s="2">
        <v>85</v>
      </c>
      <c r="Y67" s="3"/>
    </row>
    <row r="68" ht="13.55" customHeight="1">
      <c r="A68" t="s" s="2">
        <v>226</v>
      </c>
      <c r="B68" t="s" s="2">
        <v>227</v>
      </c>
      <c r="C68" s="7">
        <v>10.248</v>
      </c>
      <c r="D68" s="7">
        <v>55.994</v>
      </c>
      <c r="E68" t="s" s="2">
        <v>34</v>
      </c>
      <c r="F68" t="s" s="2">
        <v>103</v>
      </c>
      <c r="G68" t="s" s="2">
        <v>104</v>
      </c>
      <c r="H68" t="s" s="2">
        <v>239</v>
      </c>
      <c r="I68" t="s" s="2">
        <v>68</v>
      </c>
      <c r="J68" t="s" s="2">
        <v>110</v>
      </c>
      <c r="K68" t="s" s="2">
        <v>240</v>
      </c>
      <c r="L68" t="s" s="10">
        <v>243</v>
      </c>
      <c r="M68" s="7">
        <v>4725</v>
      </c>
      <c r="N68" s="7">
        <v>15</v>
      </c>
      <c r="O68" s="4">
        <f>273*(-21-T68)/10</f>
        <v>-51.87</v>
      </c>
      <c r="P68" s="8">
        <f>M68+O68</f>
        <v>4673.13</v>
      </c>
      <c r="Q68" s="7">
        <v>-3517</v>
      </c>
      <c r="R68" s="7">
        <v>-3372</v>
      </c>
      <c r="S68" s="3"/>
      <c r="T68" s="7">
        <v>-19.1</v>
      </c>
      <c r="U68" s="7">
        <v>11.1</v>
      </c>
      <c r="V68" s="7">
        <v>3.2</v>
      </c>
      <c r="W68" t="s" s="2">
        <v>242</v>
      </c>
      <c r="X68" t="s" s="2">
        <v>85</v>
      </c>
      <c r="Y68" s="3"/>
    </row>
    <row r="69" ht="13.55" customHeight="1">
      <c r="A69" t="s" s="2">
        <v>226</v>
      </c>
      <c r="B69" t="s" s="2">
        <v>227</v>
      </c>
      <c r="C69" s="7">
        <v>10.248</v>
      </c>
      <c r="D69" s="7">
        <v>55.994</v>
      </c>
      <c r="E69" t="s" s="2">
        <v>34</v>
      </c>
      <c r="F69" t="s" s="2">
        <v>103</v>
      </c>
      <c r="G69" t="s" s="2">
        <v>104</v>
      </c>
      <c r="H69" t="s" s="2">
        <v>239</v>
      </c>
      <c r="I69" t="s" s="2">
        <v>68</v>
      </c>
      <c r="J69" t="s" s="2">
        <v>110</v>
      </c>
      <c r="K69" t="s" s="2">
        <v>244</v>
      </c>
      <c r="L69" t="s" s="2">
        <v>245</v>
      </c>
      <c r="M69" s="7">
        <v>4260</v>
      </c>
      <c r="N69" s="7">
        <v>85</v>
      </c>
      <c r="O69" s="4">
        <f>273*(-21-S69)/10</f>
        <v>-27.3</v>
      </c>
      <c r="P69" s="8">
        <f>M69+O69</f>
        <v>4232.7</v>
      </c>
      <c r="Q69" s="7">
        <v>-3084</v>
      </c>
      <c r="R69" s="7">
        <v>-2573</v>
      </c>
      <c r="S69" s="7">
        <v>-20</v>
      </c>
      <c r="T69" s="3"/>
      <c r="U69" s="3"/>
      <c r="V69" s="3"/>
      <c r="W69" s="3"/>
      <c r="X69" t="s" s="2">
        <v>230</v>
      </c>
      <c r="Y69" s="3"/>
    </row>
    <row r="70" ht="13.65" customHeight="1">
      <c r="A70" t="s" s="2">
        <v>226</v>
      </c>
      <c r="B70" t="s" s="2">
        <v>227</v>
      </c>
      <c r="C70" s="7">
        <v>10.248</v>
      </c>
      <c r="D70" s="7">
        <v>55.994</v>
      </c>
      <c r="E70" t="s" s="2">
        <v>34</v>
      </c>
      <c r="F70" t="s" s="2">
        <v>103</v>
      </c>
      <c r="G70" t="s" s="2">
        <v>104</v>
      </c>
      <c r="H70" t="s" s="2">
        <v>239</v>
      </c>
      <c r="I70" t="s" s="2">
        <v>68</v>
      </c>
      <c r="J70" t="s" s="2">
        <v>110</v>
      </c>
      <c r="K70" t="s" s="2">
        <v>246</v>
      </c>
      <c r="L70" t="s" s="2">
        <v>247</v>
      </c>
      <c r="M70" s="7">
        <v>4180</v>
      </c>
      <c r="N70" s="7">
        <v>85</v>
      </c>
      <c r="O70" t="s" s="6">
        <v>37</v>
      </c>
      <c r="P70" s="8"/>
      <c r="Q70" s="3"/>
      <c r="R70" s="3"/>
      <c r="S70" s="11">
        <v>-22.9</v>
      </c>
      <c r="T70" s="3"/>
      <c r="U70" s="3"/>
      <c r="V70" s="3"/>
      <c r="W70" s="3"/>
      <c r="X70" t="s" s="2">
        <v>230</v>
      </c>
      <c r="Y70" s="3"/>
    </row>
    <row r="71" ht="13.55" customHeight="1">
      <c r="A71" t="s" s="2">
        <v>248</v>
      </c>
      <c r="B71" t="s" s="2">
        <v>249</v>
      </c>
      <c r="C71" s="7">
        <v>9.512587999999999</v>
      </c>
      <c r="D71" s="7">
        <v>56.108409</v>
      </c>
      <c r="E71" t="s" s="2">
        <v>34</v>
      </c>
      <c r="F71" t="s" s="2">
        <v>35</v>
      </c>
      <c r="G71" s="3"/>
      <c r="H71" t="s" s="2">
        <v>250</v>
      </c>
      <c r="I71" t="s" s="2">
        <v>61</v>
      </c>
      <c r="J71" t="s" s="2">
        <v>38</v>
      </c>
      <c r="K71" t="s" s="2">
        <v>251</v>
      </c>
      <c r="L71" t="s" s="2">
        <v>252</v>
      </c>
      <c r="M71" s="7">
        <v>4980</v>
      </c>
      <c r="N71" s="7">
        <v>100</v>
      </c>
      <c r="O71" s="4">
        <v>0</v>
      </c>
      <c r="P71" s="8">
        <f>M71+O71</f>
        <v>4980</v>
      </c>
      <c r="Q71" s="7">
        <v>-3983</v>
      </c>
      <c r="R71" s="7">
        <v>-3533</v>
      </c>
      <c r="S71" s="3"/>
      <c r="T71" s="3"/>
      <c r="U71" s="3"/>
      <c r="V71" s="3"/>
      <c r="W71" s="3"/>
      <c r="X71" t="s" s="2">
        <v>253</v>
      </c>
      <c r="Y71" s="3"/>
    </row>
    <row r="72" ht="13.55" customHeight="1">
      <c r="A72" t="s" s="2">
        <v>248</v>
      </c>
      <c r="B72" t="s" s="2">
        <v>249</v>
      </c>
      <c r="C72" s="7">
        <v>9.512587999999999</v>
      </c>
      <c r="D72" s="7">
        <v>56.108409</v>
      </c>
      <c r="E72" t="s" s="2">
        <v>34</v>
      </c>
      <c r="F72" t="s" s="2">
        <v>35</v>
      </c>
      <c r="G72" s="3"/>
      <c r="H72" t="s" s="2">
        <v>250</v>
      </c>
      <c r="I72" t="s" s="2">
        <v>61</v>
      </c>
      <c r="J72" t="s" s="2">
        <v>38</v>
      </c>
      <c r="K72" t="s" s="2">
        <v>254</v>
      </c>
      <c r="L72" t="s" s="2">
        <v>255</v>
      </c>
      <c r="M72" s="7">
        <v>4960</v>
      </c>
      <c r="N72" s="7">
        <v>100</v>
      </c>
      <c r="O72" s="4">
        <v>0</v>
      </c>
      <c r="P72" s="8">
        <f>M72+O72</f>
        <v>4960</v>
      </c>
      <c r="Q72" s="7">
        <v>-3972</v>
      </c>
      <c r="R72" s="7">
        <v>-3530</v>
      </c>
      <c r="S72" s="3"/>
      <c r="T72" s="3"/>
      <c r="U72" s="3"/>
      <c r="V72" s="3"/>
      <c r="W72" s="3"/>
      <c r="X72" t="s" s="2">
        <v>253</v>
      </c>
      <c r="Y72" s="3"/>
    </row>
    <row r="73" ht="13.55" customHeight="1">
      <c r="A73" t="s" s="2">
        <v>248</v>
      </c>
      <c r="B73" t="s" s="2">
        <v>249</v>
      </c>
      <c r="C73" s="7">
        <v>9.512587999999999</v>
      </c>
      <c r="D73" s="7">
        <v>56.108409</v>
      </c>
      <c r="E73" t="s" s="2">
        <v>34</v>
      </c>
      <c r="F73" t="s" s="2">
        <v>35</v>
      </c>
      <c r="G73" s="3"/>
      <c r="H73" t="s" s="2">
        <v>250</v>
      </c>
      <c r="I73" t="s" s="2">
        <v>61</v>
      </c>
      <c r="J73" t="s" s="2">
        <v>38</v>
      </c>
      <c r="K73" t="s" s="2">
        <v>256</v>
      </c>
      <c r="L73" t="s" s="2">
        <v>257</v>
      </c>
      <c r="M73" s="7">
        <v>4910</v>
      </c>
      <c r="N73" s="7">
        <v>100</v>
      </c>
      <c r="O73" s="4">
        <v>0</v>
      </c>
      <c r="P73" s="8">
        <f>M73+O73</f>
        <v>4910</v>
      </c>
      <c r="Q73" s="7">
        <v>-3956</v>
      </c>
      <c r="R73" s="7">
        <v>-3386</v>
      </c>
      <c r="S73" s="3"/>
      <c r="T73" s="3"/>
      <c r="U73" s="3"/>
      <c r="V73" s="3"/>
      <c r="W73" s="3"/>
      <c r="X73" t="s" s="2">
        <v>253</v>
      </c>
      <c r="Y73" s="3"/>
    </row>
    <row r="74" ht="13.55" customHeight="1">
      <c r="A74" t="s" s="2">
        <v>258</v>
      </c>
      <c r="B74" t="s" s="2">
        <v>259</v>
      </c>
      <c r="C74" s="7">
        <v>10.091094</v>
      </c>
      <c r="D74" s="7">
        <v>55.203988</v>
      </c>
      <c r="E74" t="s" s="2">
        <v>125</v>
      </c>
      <c r="F74" t="s" s="2">
        <v>260</v>
      </c>
      <c r="G74" t="s" s="2">
        <v>261</v>
      </c>
      <c r="H74" t="s" s="2">
        <v>262</v>
      </c>
      <c r="I74" t="s" s="2">
        <v>68</v>
      </c>
      <c r="J74" t="s" s="2">
        <v>110</v>
      </c>
      <c r="K74" t="s" s="2">
        <v>263</v>
      </c>
      <c r="L74" t="s" s="12">
        <v>264</v>
      </c>
      <c r="M74" s="13">
        <v>4000</v>
      </c>
      <c r="N74" t="s" s="14">
        <v>265</v>
      </c>
      <c r="O74" s="4">
        <f>273*(-21-S74)/10</f>
        <v>-27.3</v>
      </c>
      <c r="P74" s="8">
        <f>M74+O74</f>
        <v>3972.7</v>
      </c>
      <c r="Q74" s="7">
        <v>-2859</v>
      </c>
      <c r="R74" s="7">
        <v>-2203</v>
      </c>
      <c r="S74" s="7">
        <v>-20</v>
      </c>
      <c r="T74" s="3"/>
      <c r="U74" s="3"/>
      <c r="V74" s="3"/>
      <c r="W74" s="3"/>
      <c r="X74" t="s" s="2">
        <v>266</v>
      </c>
      <c r="Y74" t="s" s="2">
        <v>267</v>
      </c>
    </row>
    <row r="75" ht="13.55" customHeight="1">
      <c r="A75" t="s" s="2">
        <v>258</v>
      </c>
      <c r="B75" t="s" s="2">
        <v>259</v>
      </c>
      <c r="C75" s="7">
        <v>10.091094</v>
      </c>
      <c r="D75" s="7">
        <v>55.203988</v>
      </c>
      <c r="E75" t="s" s="2">
        <v>125</v>
      </c>
      <c r="F75" t="s" s="2">
        <v>260</v>
      </c>
      <c r="G75" t="s" s="2">
        <v>261</v>
      </c>
      <c r="H75" t="s" s="2">
        <v>262</v>
      </c>
      <c r="I75" t="s" s="2">
        <v>68</v>
      </c>
      <c r="J75" t="s" s="2">
        <v>110</v>
      </c>
      <c r="K75" t="s" s="2">
        <v>268</v>
      </c>
      <c r="L75" t="s" s="12">
        <v>269</v>
      </c>
      <c r="M75" s="13">
        <v>3850</v>
      </c>
      <c r="N75" t="s" s="14">
        <v>265</v>
      </c>
      <c r="O75" s="4">
        <f>273*(-21-S75)/10</f>
        <v>2.73</v>
      </c>
      <c r="P75" s="8">
        <f>M75+O75</f>
        <v>3852.73</v>
      </c>
      <c r="Q75" s="7">
        <v>-2571</v>
      </c>
      <c r="R75" s="7">
        <v>-2036</v>
      </c>
      <c r="S75" s="7">
        <v>-21.1</v>
      </c>
      <c r="T75" s="3"/>
      <c r="U75" s="3"/>
      <c r="V75" s="3"/>
      <c r="W75" s="3"/>
      <c r="X75" t="s" s="2">
        <v>266</v>
      </c>
      <c r="Y75" t="s" s="2">
        <v>270</v>
      </c>
    </row>
    <row r="76" ht="13.65" customHeight="1">
      <c r="A76" t="s" s="2">
        <v>271</v>
      </c>
      <c r="B76" t="s" s="2">
        <v>272</v>
      </c>
      <c r="C76" s="7">
        <v>10.078299</v>
      </c>
      <c r="D76" s="7">
        <v>55.209268</v>
      </c>
      <c r="E76" t="s" s="2">
        <v>125</v>
      </c>
      <c r="F76" t="s" s="2">
        <v>103</v>
      </c>
      <c r="G76" t="s" s="2">
        <v>273</v>
      </c>
      <c r="H76" t="s" s="2">
        <v>274</v>
      </c>
      <c r="I76" t="s" s="2">
        <v>68</v>
      </c>
      <c r="J76" t="s" s="2">
        <v>110</v>
      </c>
      <c r="K76" t="s" s="2">
        <v>275</v>
      </c>
      <c r="L76" t="s" s="12">
        <v>276</v>
      </c>
      <c r="M76" s="13">
        <v>3890</v>
      </c>
      <c r="N76" s="13">
        <v>80</v>
      </c>
      <c r="O76" s="4">
        <f>273*(-21-S76)/10</f>
        <v>-60.06</v>
      </c>
      <c r="P76" s="8">
        <f>M76+O76</f>
        <v>3829.94</v>
      </c>
      <c r="Q76" s="7">
        <v>-2476</v>
      </c>
      <c r="R76" s="7">
        <v>-2034</v>
      </c>
      <c r="S76" s="11">
        <v>-18.8</v>
      </c>
      <c r="T76" s="3"/>
      <c r="U76" s="3"/>
      <c r="V76" s="3"/>
      <c r="W76" s="3"/>
      <c r="X76" t="s" s="2">
        <v>277</v>
      </c>
      <c r="Y76" s="3"/>
    </row>
    <row r="77" ht="13.55" customHeight="1">
      <c r="A77" t="s" s="2">
        <v>278</v>
      </c>
      <c r="B77" t="s" s="2">
        <v>279</v>
      </c>
      <c r="C77" s="7">
        <v>12.462</v>
      </c>
      <c r="D77" s="7">
        <v>55.897</v>
      </c>
      <c r="E77" t="s" s="2">
        <v>102</v>
      </c>
      <c r="F77" t="s" s="2">
        <v>103</v>
      </c>
      <c r="G77" t="s" s="2">
        <v>280</v>
      </c>
      <c r="H77" t="s" s="2">
        <v>281</v>
      </c>
      <c r="I77" t="s" s="2">
        <v>68</v>
      </c>
      <c r="J77" t="s" s="2">
        <v>81</v>
      </c>
      <c r="K77" t="s" s="2">
        <v>282</v>
      </c>
      <c r="L77" t="s" s="2">
        <v>283</v>
      </c>
      <c r="M77" s="7">
        <v>4669</v>
      </c>
      <c r="N77" s="7">
        <v>37</v>
      </c>
      <c r="O77" s="4">
        <f>273*(-21-T77)/10</f>
        <v>-13.65</v>
      </c>
      <c r="P77" s="8">
        <f>M77+O77</f>
        <v>4655.35</v>
      </c>
      <c r="Q77" s="7">
        <v>-3521</v>
      </c>
      <c r="R77" s="7">
        <v>-3364</v>
      </c>
      <c r="S77" s="3"/>
      <c r="T77" s="7">
        <v>-20.5</v>
      </c>
      <c r="U77" s="7">
        <v>9.9</v>
      </c>
      <c r="V77" s="7">
        <v>3.19</v>
      </c>
      <c r="W77" t="s" s="2">
        <v>284</v>
      </c>
      <c r="X77" t="s" s="2">
        <v>85</v>
      </c>
      <c r="Y77" s="3"/>
    </row>
    <row r="78" ht="13.55" customHeight="1">
      <c r="A78" t="s" s="2">
        <v>285</v>
      </c>
      <c r="B78" t="s" s="2">
        <v>286</v>
      </c>
      <c r="C78" s="7">
        <v>9.451082</v>
      </c>
      <c r="D78" s="7">
        <v>56.672587</v>
      </c>
      <c r="E78" t="s" s="2">
        <v>34</v>
      </c>
      <c r="F78" t="s" s="2">
        <v>35</v>
      </c>
      <c r="G78" s="3"/>
      <c r="H78" t="s" s="2">
        <v>287</v>
      </c>
      <c r="I78" t="s" s="2">
        <v>61</v>
      </c>
      <c r="J78" t="s" s="2">
        <v>38</v>
      </c>
      <c r="K78" s="3"/>
      <c r="L78" t="s" s="2">
        <v>288</v>
      </c>
      <c r="M78" s="7">
        <v>4790</v>
      </c>
      <c r="N78" s="7">
        <v>115</v>
      </c>
      <c r="O78" s="4">
        <v>0</v>
      </c>
      <c r="P78" s="8">
        <f>M78+O78</f>
        <v>4790</v>
      </c>
      <c r="Q78" s="7">
        <v>-3938</v>
      </c>
      <c r="R78" s="7">
        <v>-3200</v>
      </c>
      <c r="S78" s="3"/>
      <c r="T78" s="3"/>
      <c r="U78" s="3"/>
      <c r="V78" s="3"/>
      <c r="W78" s="3"/>
      <c r="X78" t="s" s="2">
        <v>289</v>
      </c>
      <c r="Y78" s="3"/>
    </row>
    <row r="79" ht="13.55" customHeight="1">
      <c r="A79" t="s" s="2">
        <v>285</v>
      </c>
      <c r="B79" t="s" s="2">
        <v>286</v>
      </c>
      <c r="C79" s="7">
        <v>9.451082</v>
      </c>
      <c r="D79" s="7">
        <v>56.672587</v>
      </c>
      <c r="E79" t="s" s="2">
        <v>34</v>
      </c>
      <c r="F79" t="s" s="2">
        <v>35</v>
      </c>
      <c r="G79" s="3"/>
      <c r="H79" t="s" s="2">
        <v>290</v>
      </c>
      <c r="I79" t="s" s="2">
        <v>61</v>
      </c>
      <c r="J79" t="s" s="2">
        <v>38</v>
      </c>
      <c r="K79" s="3"/>
      <c r="L79" t="s" s="2">
        <v>291</v>
      </c>
      <c r="M79" s="7">
        <v>4710</v>
      </c>
      <c r="N79" s="7">
        <v>115</v>
      </c>
      <c r="O79" s="4">
        <v>0</v>
      </c>
      <c r="P79" s="8">
        <f>M79+O79</f>
        <v>4710</v>
      </c>
      <c r="Q79" s="7">
        <v>-3710</v>
      </c>
      <c r="R79" s="7">
        <v>-3100</v>
      </c>
      <c r="S79" s="3"/>
      <c r="T79" s="3"/>
      <c r="U79" s="3"/>
      <c r="V79" s="3"/>
      <c r="W79" s="3"/>
      <c r="X79" t="s" s="2">
        <v>289</v>
      </c>
      <c r="Y79" s="3"/>
    </row>
    <row r="80" ht="13.55" customHeight="1">
      <c r="A80" t="s" s="2">
        <v>285</v>
      </c>
      <c r="B80" t="s" s="2">
        <v>286</v>
      </c>
      <c r="C80" s="7">
        <v>9.451082</v>
      </c>
      <c r="D80" s="7">
        <v>56.672587</v>
      </c>
      <c r="E80" t="s" s="2">
        <v>34</v>
      </c>
      <c r="F80" t="s" s="2">
        <v>35</v>
      </c>
      <c r="G80" s="3"/>
      <c r="H80" t="s" s="2">
        <v>292</v>
      </c>
      <c r="I80" t="s" s="2">
        <v>77</v>
      </c>
      <c r="J80" t="s" s="2">
        <v>38</v>
      </c>
      <c r="K80" t="s" s="2">
        <v>275</v>
      </c>
      <c r="L80" t="s" s="2">
        <v>293</v>
      </c>
      <c r="M80" s="7">
        <v>4825</v>
      </c>
      <c r="N80" s="7">
        <v>140</v>
      </c>
      <c r="O80" s="4">
        <v>0</v>
      </c>
      <c r="P80" s="8">
        <f>M80+O80</f>
        <v>4825</v>
      </c>
      <c r="Q80" s="7">
        <v>-3964</v>
      </c>
      <c r="R80" s="7">
        <v>-3191</v>
      </c>
      <c r="S80" s="3"/>
      <c r="T80" s="3"/>
      <c r="U80" s="3"/>
      <c r="V80" s="3"/>
      <c r="W80" s="3"/>
      <c r="X80" t="s" s="2">
        <v>289</v>
      </c>
      <c r="Y80" s="3"/>
    </row>
    <row r="81" ht="13.55" customHeight="1">
      <c r="A81" t="s" s="2">
        <v>294</v>
      </c>
      <c r="B81" t="s" s="2">
        <v>295</v>
      </c>
      <c r="C81" s="7">
        <v>9.953051</v>
      </c>
      <c r="D81" s="7">
        <v>57.283474</v>
      </c>
      <c r="E81" t="s" s="2">
        <v>34</v>
      </c>
      <c r="F81" t="s" s="2">
        <v>35</v>
      </c>
      <c r="G81" s="3"/>
      <c r="H81" t="s" s="2">
        <v>296</v>
      </c>
      <c r="I81" t="s" s="2">
        <v>77</v>
      </c>
      <c r="J81" t="s" s="2">
        <v>38</v>
      </c>
      <c r="K81" t="s" s="2">
        <v>275</v>
      </c>
      <c r="L81" t="s" s="2">
        <v>297</v>
      </c>
      <c r="M81" s="7">
        <v>4590</v>
      </c>
      <c r="N81" s="7">
        <v>75</v>
      </c>
      <c r="O81" s="4">
        <v>0</v>
      </c>
      <c r="P81" s="8">
        <f>M81+O81</f>
        <v>4590</v>
      </c>
      <c r="Q81" s="7">
        <v>-3605</v>
      </c>
      <c r="R81" s="7">
        <v>-3031</v>
      </c>
      <c r="S81" s="7">
        <v>-25.8</v>
      </c>
      <c r="T81" s="3"/>
      <c r="U81" s="3"/>
      <c r="V81" s="3"/>
      <c r="W81" s="3"/>
      <c r="X81" t="s" s="2">
        <v>298</v>
      </c>
      <c r="Y81" s="3"/>
    </row>
    <row r="82" ht="13.55" customHeight="1">
      <c r="A82" t="s" s="2">
        <v>294</v>
      </c>
      <c r="B82" t="s" s="2">
        <v>295</v>
      </c>
      <c r="C82" s="7">
        <v>9.953051</v>
      </c>
      <c r="D82" s="7">
        <v>57.283474</v>
      </c>
      <c r="E82" t="s" s="2">
        <v>34</v>
      </c>
      <c r="F82" t="s" s="2">
        <v>35</v>
      </c>
      <c r="G82" s="3"/>
      <c r="H82" t="s" s="2">
        <v>299</v>
      </c>
      <c r="I82" t="s" s="2">
        <v>61</v>
      </c>
      <c r="J82" t="s" s="2">
        <v>38</v>
      </c>
      <c r="K82" t="s" s="2">
        <v>39</v>
      </c>
      <c r="L82" t="s" s="2">
        <v>300</v>
      </c>
      <c r="M82" s="7">
        <v>4710</v>
      </c>
      <c r="N82" s="7">
        <v>70</v>
      </c>
      <c r="O82" s="4">
        <v>0</v>
      </c>
      <c r="P82" s="8">
        <f>M82+O82</f>
        <v>4710</v>
      </c>
      <c r="Q82" s="7">
        <v>-3634</v>
      </c>
      <c r="R82" s="7">
        <v>-3368</v>
      </c>
      <c r="S82" s="7">
        <v>-25.2</v>
      </c>
      <c r="T82" s="3"/>
      <c r="U82" s="3"/>
      <c r="V82" s="3"/>
      <c r="W82" s="3"/>
      <c r="X82" t="s" s="2">
        <v>298</v>
      </c>
      <c r="Y82" s="3"/>
    </row>
    <row r="83" ht="13.55" customHeight="1">
      <c r="A83" t="s" s="2">
        <v>294</v>
      </c>
      <c r="B83" t="s" s="2">
        <v>295</v>
      </c>
      <c r="C83" s="7">
        <v>9.953051</v>
      </c>
      <c r="D83" s="7">
        <v>57.283474</v>
      </c>
      <c r="E83" t="s" s="2">
        <v>34</v>
      </c>
      <c r="F83" t="s" s="2">
        <v>35</v>
      </c>
      <c r="G83" s="3"/>
      <c r="H83" t="s" s="2">
        <v>301</v>
      </c>
      <c r="I83" t="s" s="2">
        <v>302</v>
      </c>
      <c r="J83" t="s" s="2">
        <v>38</v>
      </c>
      <c r="K83" t="s" s="2">
        <v>303</v>
      </c>
      <c r="L83" t="s" s="2">
        <v>304</v>
      </c>
      <c r="M83" s="7">
        <v>4720</v>
      </c>
      <c r="N83" s="7">
        <v>70</v>
      </c>
      <c r="O83" s="4">
        <v>0</v>
      </c>
      <c r="P83" s="8">
        <f>M83+O83</f>
        <v>4720</v>
      </c>
      <c r="Q83" s="7">
        <v>-3634</v>
      </c>
      <c r="R83" s="7">
        <v>-3371</v>
      </c>
      <c r="S83" s="7">
        <v>-25.7</v>
      </c>
      <c r="T83" s="3"/>
      <c r="U83" s="3"/>
      <c r="V83" s="3"/>
      <c r="W83" s="3"/>
      <c r="X83" t="s" s="2">
        <v>298</v>
      </c>
      <c r="Y83" s="3"/>
    </row>
    <row r="84" ht="13.55" customHeight="1">
      <c r="A84" t="s" s="2">
        <v>305</v>
      </c>
      <c r="B84" t="s" s="2">
        <v>306</v>
      </c>
      <c r="C84" s="7">
        <v>12.413929</v>
      </c>
      <c r="D84" s="7">
        <v>55.760472</v>
      </c>
      <c r="E84" t="s" s="2">
        <v>102</v>
      </c>
      <c r="F84" t="s" s="2">
        <v>92</v>
      </c>
      <c r="G84" t="s" s="2">
        <v>93</v>
      </c>
      <c r="H84" t="s" s="2">
        <v>307</v>
      </c>
      <c r="I84" t="s" s="2">
        <v>68</v>
      </c>
      <c r="J84" t="s" s="2">
        <v>110</v>
      </c>
      <c r="K84" t="s" s="2">
        <v>308</v>
      </c>
      <c r="L84" t="s" s="2">
        <v>309</v>
      </c>
      <c r="M84" s="7">
        <v>4500</v>
      </c>
      <c r="N84" s="13">
        <v>55</v>
      </c>
      <c r="O84" s="4">
        <f>273*(-21-S84)/10</f>
        <v>-38.22</v>
      </c>
      <c r="P84" s="8">
        <f>M84+O84</f>
        <v>4461.78</v>
      </c>
      <c r="Q84" s="7">
        <v>-3351</v>
      </c>
      <c r="R84" s="7">
        <v>-2932</v>
      </c>
      <c r="S84" s="7">
        <v>-19.6</v>
      </c>
      <c r="T84" s="3"/>
      <c r="U84" s="3"/>
      <c r="V84" s="3"/>
      <c r="W84" s="3"/>
      <c r="X84" t="s" s="2">
        <v>310</v>
      </c>
      <c r="Y84" s="3"/>
    </row>
    <row r="85" ht="13.55" customHeight="1">
      <c r="A85" t="s" s="2">
        <v>311</v>
      </c>
      <c r="B85" t="s" s="2">
        <v>273</v>
      </c>
      <c r="C85" s="3"/>
      <c r="D85" s="3"/>
      <c r="E85" t="s" s="2">
        <v>34</v>
      </c>
      <c r="F85" t="s" s="2">
        <v>92</v>
      </c>
      <c r="G85" t="s" s="2">
        <v>273</v>
      </c>
      <c r="H85" t="s" s="2">
        <v>312</v>
      </c>
      <c r="I85" t="s" s="2">
        <v>37</v>
      </c>
      <c r="J85" t="s" s="2">
        <v>38</v>
      </c>
      <c r="K85" t="s" s="2">
        <v>138</v>
      </c>
      <c r="L85" t="s" s="2">
        <v>313</v>
      </c>
      <c r="M85" s="7">
        <v>4700</v>
      </c>
      <c r="N85" s="13">
        <v>110</v>
      </c>
      <c r="O85" s="15">
        <v>0</v>
      </c>
      <c r="P85" s="8">
        <f>M85+O85</f>
        <v>4700</v>
      </c>
      <c r="Q85" s="7">
        <v>-3704</v>
      </c>
      <c r="R85" s="7">
        <v>-3101</v>
      </c>
      <c r="S85" s="3"/>
      <c r="T85" s="3"/>
      <c r="U85" s="3"/>
      <c r="V85" s="3"/>
      <c r="W85" s="3"/>
      <c r="X85" t="s" s="2">
        <v>314</v>
      </c>
      <c r="Y85" s="3"/>
    </row>
    <row r="86" ht="13.55" customHeight="1">
      <c r="A86" t="s" s="2">
        <v>311</v>
      </c>
      <c r="B86" t="s" s="2">
        <v>273</v>
      </c>
      <c r="C86" s="3"/>
      <c r="D86" s="3"/>
      <c r="E86" t="s" s="2">
        <v>34</v>
      </c>
      <c r="F86" t="s" s="2">
        <v>92</v>
      </c>
      <c r="G86" t="s" s="2">
        <v>273</v>
      </c>
      <c r="H86" t="s" s="2">
        <v>312</v>
      </c>
      <c r="I86" t="s" s="2">
        <v>37</v>
      </c>
      <c r="J86" t="s" s="2">
        <v>38</v>
      </c>
      <c r="K86" t="s" s="2">
        <v>138</v>
      </c>
      <c r="L86" t="s" s="2">
        <v>315</v>
      </c>
      <c r="M86" s="7">
        <v>4680</v>
      </c>
      <c r="N86" s="13">
        <v>110</v>
      </c>
      <c r="O86" s="15">
        <v>0</v>
      </c>
      <c r="P86" s="8">
        <f>M86+O86</f>
        <v>4680</v>
      </c>
      <c r="Q86" s="7">
        <v>-3653</v>
      </c>
      <c r="R86" s="7">
        <v>-3096</v>
      </c>
      <c r="S86" s="3"/>
      <c r="T86" s="3"/>
      <c r="U86" s="3"/>
      <c r="V86" s="3"/>
      <c r="W86" s="3"/>
      <c r="X86" t="s" s="2">
        <v>314</v>
      </c>
      <c r="Y86" s="3"/>
    </row>
    <row r="87" ht="13.55" customHeight="1">
      <c r="A87" t="s" s="2">
        <v>316</v>
      </c>
      <c r="B87" t="s" s="2">
        <v>317</v>
      </c>
      <c r="C87" s="7">
        <v>11.59</v>
      </c>
      <c r="D87" s="7">
        <v>55.856</v>
      </c>
      <c r="E87" t="s" s="2">
        <v>102</v>
      </c>
      <c r="F87" t="s" s="2">
        <v>103</v>
      </c>
      <c r="G87" t="s" s="2">
        <v>104</v>
      </c>
      <c r="H87" t="s" s="2">
        <v>318</v>
      </c>
      <c r="I87" t="s" s="2">
        <v>68</v>
      </c>
      <c r="J87" t="s" s="2">
        <v>81</v>
      </c>
      <c r="K87" t="s" s="2">
        <v>106</v>
      </c>
      <c r="L87" t="s" s="2">
        <v>319</v>
      </c>
      <c r="M87" s="7">
        <v>4657</v>
      </c>
      <c r="N87" s="7">
        <v>36</v>
      </c>
      <c r="O87" s="4">
        <f>273*(-21-T87)/10</f>
        <v>-38.22</v>
      </c>
      <c r="P87" s="8">
        <f>M87+O87</f>
        <v>4618.78</v>
      </c>
      <c r="Q87" s="7">
        <v>-3517</v>
      </c>
      <c r="R87" s="7">
        <v>-3341</v>
      </c>
      <c r="S87" s="3"/>
      <c r="T87" s="7">
        <v>-19.6</v>
      </c>
      <c r="U87" s="7">
        <v>10.3</v>
      </c>
      <c r="V87" s="7">
        <v>3.19</v>
      </c>
      <c r="W87" t="s" s="2">
        <v>320</v>
      </c>
      <c r="X87" t="s" s="2">
        <v>85</v>
      </c>
      <c r="Y87" s="3"/>
    </row>
    <row r="88" ht="13.55" customHeight="1">
      <c r="A88" t="s" s="2">
        <v>316</v>
      </c>
      <c r="B88" t="s" s="2">
        <v>317</v>
      </c>
      <c r="C88" s="7">
        <v>11.59</v>
      </c>
      <c r="D88" s="7">
        <v>55.856</v>
      </c>
      <c r="E88" t="s" s="2">
        <v>102</v>
      </c>
      <c r="F88" t="s" s="2">
        <v>103</v>
      </c>
      <c r="G88" t="s" s="2">
        <v>104</v>
      </c>
      <c r="H88" t="s" s="2">
        <v>321</v>
      </c>
      <c r="I88" t="s" s="2">
        <v>68</v>
      </c>
      <c r="J88" t="s" s="2">
        <v>81</v>
      </c>
      <c r="K88" t="s" s="2">
        <v>322</v>
      </c>
      <c r="L88" t="s" s="2">
        <v>323</v>
      </c>
      <c r="M88" s="7">
        <v>4833</v>
      </c>
      <c r="N88" s="7">
        <v>40</v>
      </c>
      <c r="O88" s="4">
        <f>273*(-21-T88)/10</f>
        <v>-35.49</v>
      </c>
      <c r="P88" s="8">
        <f>M88+O88</f>
        <v>4797.51</v>
      </c>
      <c r="Q88" s="7">
        <v>-3648</v>
      </c>
      <c r="R88" s="7">
        <v>-3386</v>
      </c>
      <c r="S88" s="3"/>
      <c r="T88" s="7">
        <v>-19.7</v>
      </c>
      <c r="U88" s="7">
        <v>10.3</v>
      </c>
      <c r="V88" s="7">
        <v>3.28</v>
      </c>
      <c r="W88" t="s" s="2">
        <v>324</v>
      </c>
      <c r="X88" t="s" s="2">
        <v>85</v>
      </c>
      <c r="Y88" s="3"/>
    </row>
    <row r="89" ht="13.55" customHeight="1">
      <c r="A89" t="s" s="2">
        <v>316</v>
      </c>
      <c r="B89" t="s" s="2">
        <v>317</v>
      </c>
      <c r="C89" s="7">
        <v>11.59</v>
      </c>
      <c r="D89" s="7">
        <v>55.856</v>
      </c>
      <c r="E89" t="s" s="2">
        <v>102</v>
      </c>
      <c r="F89" t="s" s="2">
        <v>103</v>
      </c>
      <c r="G89" t="s" s="2">
        <v>104</v>
      </c>
      <c r="H89" t="s" s="2">
        <v>325</v>
      </c>
      <c r="I89" t="s" s="2">
        <v>68</v>
      </c>
      <c r="J89" t="s" s="2">
        <v>81</v>
      </c>
      <c r="K89" t="s" s="2">
        <v>326</v>
      </c>
      <c r="L89" t="s" s="2">
        <v>327</v>
      </c>
      <c r="M89" s="7">
        <v>4709</v>
      </c>
      <c r="N89" s="7">
        <v>52</v>
      </c>
      <c r="O89" s="4">
        <f>273*(-21-T89)/10</f>
        <v>-65.52</v>
      </c>
      <c r="P89" s="8">
        <f>M89+O89</f>
        <v>4643.48</v>
      </c>
      <c r="Q89" s="7">
        <v>-3625</v>
      </c>
      <c r="R89" s="7">
        <v>-3192</v>
      </c>
      <c r="S89" s="3"/>
      <c r="T89" s="7">
        <v>-18.6</v>
      </c>
      <c r="U89" s="7">
        <v>12.4</v>
      </c>
      <c r="V89" s="7">
        <v>3.21</v>
      </c>
      <c r="W89" t="s" s="2">
        <v>328</v>
      </c>
      <c r="X89" t="s" s="2">
        <v>85</v>
      </c>
      <c r="Y89" s="3"/>
    </row>
    <row r="90" ht="13.55" customHeight="1">
      <c r="A90" t="s" s="2">
        <v>329</v>
      </c>
      <c r="B90" t="s" s="2">
        <v>330</v>
      </c>
      <c r="C90" s="7">
        <v>9.068936000000001</v>
      </c>
      <c r="D90" s="7">
        <v>56.414269</v>
      </c>
      <c r="E90" t="s" s="2">
        <v>34</v>
      </c>
      <c r="F90" t="s" s="2">
        <v>103</v>
      </c>
      <c r="G90" t="s" s="2">
        <v>261</v>
      </c>
      <c r="H90" t="s" s="2">
        <v>331</v>
      </c>
      <c r="I90" t="s" s="2">
        <v>68</v>
      </c>
      <c r="J90" t="s" s="2">
        <v>38</v>
      </c>
      <c r="K90" t="s" s="2">
        <v>138</v>
      </c>
      <c r="L90" t="s" s="2">
        <v>332</v>
      </c>
      <c r="M90" s="7">
        <v>4570</v>
      </c>
      <c r="N90" s="13">
        <v>100</v>
      </c>
      <c r="O90" s="15">
        <v>0</v>
      </c>
      <c r="P90" s="8">
        <f>M90+O90</f>
        <v>4570</v>
      </c>
      <c r="Q90" s="7">
        <v>-3622</v>
      </c>
      <c r="R90" s="7">
        <v>-2935</v>
      </c>
      <c r="S90" s="3"/>
      <c r="T90" s="3"/>
      <c r="U90" s="3"/>
      <c r="V90" s="3"/>
      <c r="W90" s="3"/>
      <c r="X90" t="s" s="2">
        <v>333</v>
      </c>
      <c r="Y90" s="3"/>
    </row>
    <row r="91" ht="13.55" customHeight="1">
      <c r="A91" t="s" s="2">
        <v>334</v>
      </c>
      <c r="B91" t="s" s="2">
        <v>335</v>
      </c>
      <c r="C91" s="7">
        <v>9.061920000000001</v>
      </c>
      <c r="D91" s="7">
        <v>56.413802</v>
      </c>
      <c r="E91" t="s" s="2">
        <v>34</v>
      </c>
      <c r="F91" t="s" s="2">
        <v>103</v>
      </c>
      <c r="G91" t="s" s="2">
        <v>261</v>
      </c>
      <c r="H91" t="s" s="2">
        <v>336</v>
      </c>
      <c r="I91" t="s" s="2">
        <v>77</v>
      </c>
      <c r="J91" t="s" s="2">
        <v>38</v>
      </c>
      <c r="K91" s="3"/>
      <c r="L91" t="s" s="2">
        <v>337</v>
      </c>
      <c r="M91" s="7">
        <v>4660</v>
      </c>
      <c r="N91" s="13">
        <v>100</v>
      </c>
      <c r="O91" s="15">
        <v>0</v>
      </c>
      <c r="P91" s="8">
        <f>M91+O91</f>
        <v>4660</v>
      </c>
      <c r="Q91" s="7">
        <v>-3641</v>
      </c>
      <c r="R91" s="7">
        <v>-3101</v>
      </c>
      <c r="S91" s="3"/>
      <c r="T91" s="3"/>
      <c r="U91" s="3"/>
      <c r="V91" s="3"/>
      <c r="W91" s="3"/>
      <c r="X91" t="s" s="2">
        <v>333</v>
      </c>
      <c r="Y91" s="3"/>
    </row>
    <row r="92" ht="13.55" customHeight="1">
      <c r="A92" t="s" s="2">
        <v>338</v>
      </c>
      <c r="B92" t="s" s="2">
        <v>273</v>
      </c>
      <c r="C92" s="7">
        <v>12.15</v>
      </c>
      <c r="D92" s="7">
        <v>55.8</v>
      </c>
      <c r="E92" t="s" s="2">
        <v>102</v>
      </c>
      <c r="F92" t="s" s="2">
        <v>103</v>
      </c>
      <c r="G92" t="s" s="2">
        <v>104</v>
      </c>
      <c r="H92" t="s" s="2">
        <v>339</v>
      </c>
      <c r="I92" t="s" s="2">
        <v>68</v>
      </c>
      <c r="J92" t="s" s="2">
        <v>38</v>
      </c>
      <c r="K92" s="3"/>
      <c r="L92" t="s" s="2">
        <v>340</v>
      </c>
      <c r="M92" s="7">
        <v>4710</v>
      </c>
      <c r="N92" s="13">
        <v>100</v>
      </c>
      <c r="O92" s="15">
        <v>0</v>
      </c>
      <c r="P92" s="8">
        <f>M92+O92</f>
        <v>4710</v>
      </c>
      <c r="Q92" s="7">
        <v>-3705</v>
      </c>
      <c r="R92" s="7">
        <v>-3106</v>
      </c>
      <c r="S92" s="3"/>
      <c r="T92" s="3"/>
      <c r="U92" s="3"/>
      <c r="V92" s="3"/>
      <c r="W92" s="3"/>
      <c r="X92" t="s" s="2">
        <v>341</v>
      </c>
      <c r="Y92" s="3"/>
    </row>
    <row r="93" ht="13.5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3.5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3.5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3.5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3.5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  <c r="P97" s="3"/>
      <c r="Q97" s="3"/>
      <c r="R97" s="3"/>
      <c r="S97" s="3"/>
      <c r="T97" s="3"/>
      <c r="U97" s="3"/>
      <c r="V97" s="3"/>
      <c r="W97" s="3"/>
      <c r="X97" s="3"/>
      <c r="Y97" s="3"/>
    </row>
  </sheetData>
  <hyperlinks>
    <hyperlink ref="A3" r:id="rId1" location="" tooltip="" display="https://slks.dk/arkaeologi/arkaeologiske-udgravninger-i-danmark-aud-1984-2005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